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I TRIMESTRE DIF 2022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C98" i="60" s="1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63" i="62" s="1"/>
  <c r="C48" i="62" s="1"/>
  <c r="C126" i="62" s="1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D63" i="62" l="1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s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<sst xmlns="http://schemas.openxmlformats.org/spreadsheetml/2006/main" count="951" uniqueCount="674">
  <si>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</si>
  <si>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</si>
  <si>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</si>
  <si>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</si>
  <si>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</si>
  <si>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</si>
  <si>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</si>
  <si>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</si>
  <si>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</si>
  <si>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</si>
  <si>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</si>
  <si>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</si>
  <si>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</si>
  <si>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</si>
  <si>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</si>
  <si>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</si>
  <si>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</si>
  <si>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</si>
  <si>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</si>
  <si>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</si>
  <si>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</si>
  <si>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</si>
  <si>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</si>
  <si>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</si>
  <si>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</si>
  <si>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</si>
  <si>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</si>
  <si>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</si>
  <si>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</si>
  <si>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</si>
  <si>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</si>
  <si>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</si>
  <si>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</si>
  <si>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</si>
  <si>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</si>
  <si>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</si>
  <si>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</si>
  <si>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</si>
  <si>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</si>
  <si>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</si>
  <si>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</si>
  <si>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</si>
  <si>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</si>
  <si>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</si>
  <si>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</si>
  <si>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</si>
  <si>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</si>
  <si>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</si>
  <si>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</si>
  <si>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</si>
  <si>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</si>
  <si>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</si>
  <si>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</si>
  <si>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</si>
  <si>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</si>
  <si>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</si>
  <si>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</si>
  <si>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</si>
  <si>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</si>
  <si>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</si>
  <si>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</si>
  <si>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</si>
  <si>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</si>
  <si>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</si>
  <si>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</si>
  <si>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</si>
  <si>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</si>
  <si>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</si>
  <si>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</si>
  <si>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</si>
  <si>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</si>
  <si>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</si>
  <si>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</si>
  <si>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</si>
  <si>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</si>
  <si>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</si>
  <si>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</si>
  <si>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</si>
  <si>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</si>
  <si>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</si>
  <si>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</si>
  <si>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</si>
  <si>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</si>
  <si>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</si>
  <si>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</si>
  <si>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</si>
  <si>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</si>
  <si>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</si>
  <si>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</si>
  <si>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</si>
  <si>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</si>
  <si>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</si>
  <si>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</si>
  <si>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</si>
  <si>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</si>
  <si>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</si>
  <si>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</si>
  <si>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</si>
  <si>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</si>
  <si>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</si>
  <si>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</si>
  <si>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</si>
  <si>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</si>
  <si>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</si>
  <si>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</si>
  <si>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</si>
  <si>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</si>
  <si>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</si>
  <si>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</si>
  <si>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</si>
  <si>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</si>
  <si>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</si>
  <si>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</si>
  <si>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</si>
  <si>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</si>
  <si>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</si>
  <si>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</si>
  <si>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</si>
  <si>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</si>
  <si>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</si>
  <si>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</si>
  <si>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</si>
  <si>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</si>
  <si>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</si>
  <si>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</si>
  <si>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</si>
  <si>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</si>
  <si>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</si>
  <si>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</si>
  <si>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</si>
  <si>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</si>
  <si>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</si>
  <si>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</si>
  <si>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</si>
  <si>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</si>
  <si>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</si>
  <si>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</si>
  <si>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</si>
  <si>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</si>
  <si>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</si>
  <si>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</si>
  <si>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</si>
  <si>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</si>
  <si>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</si>
  <si>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</si>
  <si>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</si>
  <si>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</si>
  <si>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</si>
  <si>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</si>
  <si>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</si>
  <si>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</si>
  <si>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</si>
  <si>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</si>
  <si>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</si>
  <si>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</si>
  <si>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</si>
  <si>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</si>
  <si>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</si>
  <si>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</si>
  <si>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</si>
  <si>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</si>
  <si>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</si>
  <si>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</si>
  <si>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</si>
  <si>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</si>
  <si>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</si>
  <si>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</si>
  <si>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</si>
  <si>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</si>
  <si>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</si>
  <si>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</si>
  <si>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</si>
  <si>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</si>
  <si>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</si>
  <si>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</si>
  <si>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</si>
  <si>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</si>
  <si>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</si>
  <si>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</si>
  <si>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</si>
  <si>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</si>
  <si>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</si>
  <si>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</si>
  <si>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</si>
  <si>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</si>
  <si>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</si>
  <si>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</si>
  <si>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</si>
  <si>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</si>
  <si>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</si>
  <si>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</si>
  <si>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</si>
  <si>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</si>
  <si>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</si>
  <si>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</si>
  <si>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</si>
  <si>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</si>
  <si>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</si>
  <si>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</si>
  <si>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</si>
  <si>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</si>
  <si>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</si>
  <si>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</si>
  <si>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</si>
  <si>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</si>
  <si>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</si>
  <si>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</si>
  <si>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</si>
  <si>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</si>
  <si>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</si>
  <si>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</si>
  <si>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</si>
  <si>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</si>
  <si>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</si>
  <si>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</si>
  <si>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</si>
  <si>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</si>
  <si>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</si>
  <si>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</si>
  <si>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</si>
  <si>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</si>
  <si>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</si>
  <si>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</si>
  <si>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</si>
  <si>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</si>
  <si>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</si>
  <si>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</si>
  <si>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</si>
  <si>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</si>
  <si>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</si>
  <si>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</si>
  <si>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</si>
  <si>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</si>
  <si>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</si>
  <si>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</si>
  <si>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</si>
  <si>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</si>
  <si>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</si>
  <si>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</si>
  <si>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</si>
  <si>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</si>
  <si>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</si>
  <si>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</si>
  <si>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</si>
  <si>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</si>
  <si>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</si>
  <si>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</si>
  <si>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</si>
  <si>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</si>
  <si>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</si>
  <si>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</si>
  <si>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</si>
  <si>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</si>
  <si>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</si>
  <si>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</si>
  <si>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</si>
  <si>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</si>
  <si>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</si>
  <si>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</si>
  <si>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</si>
  <si>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</si>
  <si>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</si>
  <si>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</si>
  <si>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</si>
  <si>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</si>
  <si>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</si>
  <si>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</si>
  <si>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</si>
  <si>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</si>
  <si>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</si>
  <si>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</si>
  <si>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</si>
  <si>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</si>
  <si>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</si>
  <si>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</si>
  <si>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</si>
  <si>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</si>
  <si>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</si>
  <si>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</si>
  <si>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</si>
  <si>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</si>
  <si>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</si>
  <si>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</si>
  <si>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</si>
  <si>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</si>
  <si>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</si>
  <si>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</si>
  <si>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</si>
  <si>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</si>
  <si>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</si>
  <si>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</si>
  <si>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</si>
  <si>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</si>
  <si>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</si>
  <si>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</si>
  <si>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</si>
  <si>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</si>
  <si>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</si>
  <si>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</si>
  <si>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</si>
  <si>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</si>
  <si>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</si>
  <si>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</si>
  <si>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</si>
  <si>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</si>
  <si>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</si>
  <si>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</si>
  <si>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</si>
  <si>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</si>
  <si>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</si>
  <si>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</si>
  <si>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</si>
  <si>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</si>
  <si>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</si>
  <si>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</si>
  <si>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</si>
  <si>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</si>
  <si>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</si>
  <si>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</si>
  <si>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</si>
  <si>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</si>
  <si>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</si>
  <si>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</si>
  <si>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</si>
  <si>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</si>
  <si>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</si>
  <si>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</si>
  <si>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</si>
  <si>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</si>
  <si>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</si>
  <si>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</si>
  <si>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</si>
  <si>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</si>
  <si>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</si>
  <si>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</si>
  <si>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</si>
  <si>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</si>
  <si>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</si>
  <si>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</si>
  <si>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</si>
  <si>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</si>
  <si>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</si>
  <si>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</si>
  <si>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</si>
  <si>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</si>
  <si>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</si>
  <si>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</si>
  <si>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</si>
  <si>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</si>
  <si>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</si>
  <si>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</si>
  <si>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</si>
  <si>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</si>
  <si>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</si>
  <si>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</si>
  <si>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</si>
  <si>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</si>
  <si>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</si>
  <si>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</si>
  <si>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</si>
  <si>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</si>
  <si>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</si>
  <si>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</si>
  <si>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</si>
  <si>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</si>
  <si>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</si>
  <si>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</si>
  <si>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</si>
  <si>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</si>
  <si>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</si>
  <si>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</si>
  <si>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</si>
  <si>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</si>
  <si>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</si>
  <si>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</si>
  <si>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</si>
  <si>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</si>
  <si>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</si>
  <si>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</si>
  <si>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</si>
  <si>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</si>
  <si>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</si>
  <si>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</si>
  <si>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</si>
  <si>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</si>
  <si>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</si>
  <si>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</si>
  <si>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</si>
  <si>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</si>
  <si>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</si>
  <si>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</si>
  <si>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</si>
  <si>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</si>
  <si>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</si>
  <si>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</si>
  <si>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</si>
  <si>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</si>
  <si>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</si>
  <si>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</si>
  <si>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</si>
  <si>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</si>
  <si>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</si>
  <si>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</si>
  <si>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</si>
  <si>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</si>
  <si>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</si>
  <si>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</si>
  <si>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</si>
  <si>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</si>
  <si>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</si>
  <si>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</si>
  <si>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</si>
  <si>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</si>
  <si>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</si>
  <si>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</si>
  <si>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</si>
  <si>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</si>
  <si>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</si>
  <si>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</si>
  <si>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</si>
  <si>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</si>
  <si>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</si>
  <si>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</si>
  <si>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</si>
  <si>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</si>
  <si>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</si>
  <si>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</si>
  <si>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</si>
  <si>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</si>
  <si>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</si>
  <si>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</si>
  <si>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</si>
  <si>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</si>
  <si>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</si>
  <si>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</si>
  <si>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</si>
  <si>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</si>
  <si>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</si>
  <si>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</si>
  <si>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</si>
  <si>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</si>
  <si>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</si>
  <si>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</si>
  <si>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</si>
  <si>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</si>
  <si>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</si>
  <si>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</si>
  <si>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</si>
  <si>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</si>
  <si>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</si>
  <si>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</si>
  <si>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</si>
  <si>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</si>
  <si>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</si>
  <si>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</si>
  <si>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</si>
  <si>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</si>
  <si>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</si>
  <si>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</si>
  <si>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</si>
  <si>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</si>
  <si>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</si>
  <si>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</si>
  <si>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</si>
  <si>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</si>
  <si>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</si>
  <si>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</si>
  <si>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</si>
  <si>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</si>
  <si>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</si>
  <si>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</si>
  <si>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</si>
  <si>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</si>
  <si>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</si>
  <si>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</si>
  <si>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</si>
  <si>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</si>
  <si>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</si>
  <si>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</si>
  <si>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</si>
  <si>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</si>
  <si>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</si>
  <si>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</si>
  <si>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</si>
  <si>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</si>
  <si>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</si>
  <si>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</si>
  <si>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</si>
  <si>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</si>
  <si>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</si>
  <si>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</si>
  <si>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</si>
  <si>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</si>
  <si>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</si>
  <si>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</si>
  <si>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</si>
  <si>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</si>
  <si>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</si>
  <si>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</si>
  <si>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</si>
  <si>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</si>
  <si>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</si>
  <si>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</si>
  <si>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</si>
  <si>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</si>
  <si>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</si>
  <si>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</si>
  <si>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</si>
  <si>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</si>
  <si>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</si>
  <si>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</si>
  <si>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</si>
  <si>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</si>
  <si>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</si>
  <si>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</si>
  <si>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</si>
  <si>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</si>
  <si>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</si>
  <si>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</si>
  <si>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</si>
  <si>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</si>
  <si>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</si>
  <si>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</si>
  <si>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</si>
  <si>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</si>
  <si>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</si>
  <si>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</si>
  <si>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</si>
  <si>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</si>
  <si>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</si>
  <si>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</si>
  <si>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</si>
  <si>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</si>
  <si>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</si>
  <si>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</si>
  <si>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</si>
  <si>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</si>
  <si>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</si>
  <si>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</si>
  <si>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</si>
  <si>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</si>
  <si>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</si>
  <si>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</si>
  <si>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</si>
  <si>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</si>
  <si>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</si>
  <si>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</si>
  <si>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</si>
  <si>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</si>
  <si>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</si>
  <si>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</si>
  <si>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</si>
  <si>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</si>
  <si>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</si>
  <si>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</si>
  <si>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</si>
  <si>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</si>
  <si>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</si>
  <si>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</si>
  <si>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</si>
  <si>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</si>
  <si>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</si>
  <si>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</si>
  <si>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</si>
  <si>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</si>
  <si>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</si>
  <si>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</si>
  <si>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</si>
  <si>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</si>
  <si>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</si>
  <si>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</si>
  <si>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</si>
  <si>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</si>
  <si>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</si>
  <si>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</si>
  <si>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</si>
  <si>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</si>
  <si>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</si>
  <si>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</si>
  <si>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</si>
  <si>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</si>
  <si>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</si>
  <si>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</si>
  <si>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</si>
  <si>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</si>
  <si>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</si>
  <si>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</si>
  <si>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</si>
  <si>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</si>
  <si>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</si>
  <si>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</si>
  <si>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</si>
  <si>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</si>
  <si>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</si>
  <si>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</si>
  <si>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</si>
  <si>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</si>
  <si>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</si>
  <si>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</si>
  <si>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</si>
  <si>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</si>
  <si>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</si>
  <si>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</si>
  <si>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</si>
  <si>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</si>
  <si>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</si>
  <si>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</si>
  <si>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</si>
  <si>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</si>
  <si>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</si>
  <si>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</si>
  <si>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</si>
  <si>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</si>
  <si>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</si>
  <si>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</si>
  <si>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</si>
  <si>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</si>
  <si>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</si>
  <si>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</si>
  <si>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</si>
  <si>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</si>
  <si>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</si>
  <si>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</si>
  <si>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</si>
  <si>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</si>
  <si>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</si>
  <si>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</si>
  <si>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</si>
  <si>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</si>
  <si>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</si>
  <si>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</si>
  <si>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</si>
  <si>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</si>
  <si>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</si>
  <si>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</si>
  <si>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</si>
  <si>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</si>
  <si>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</si>
  <si>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</si>
  <si>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</si>
  <si>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</si>
  <si>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</si>
  <si>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</si>
  <si>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</si>
  <si>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</si>
  <si>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</si>
  <si>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</si>
  <si>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</si>
  <si>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</si>
  <si>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</si>
  <si>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</si>
  <si>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</si>
  <si>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</si>
  <si>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</si>
  <si>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</si>
  <si>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</si>
  <si>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</si>
  <si>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</si>
  <si>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</si>
  <si>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</si>
  <si>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</si>
  <si>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</si>
  <si>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</si>
  <si>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</si>
  <si>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</si>
  <si>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</si>
  <si>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</si>
  <si>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</si>
  <si>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</si>
  <si>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</si>
  <si>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</si>
  <si>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</si>
  <si>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para el Desarrollo Integral de la Familia del Municipio de Romita, Gto.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</si>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</sst>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7" fillId="6" borderId="0" xfId="8" applyFont="1" applyFill="1" applyAlignment="1">
      <alignment wrapText="1"/>
    </xf>
    <xf numFmtId="0" fontId="17" fillId="6" borderId="0" xfId="8" applyFont="1" applyFill="1" applyAlignment="1">
      <alignment horizontal="center" wrapText="1"/>
    </xf>
    <xf numFmtId="0" fontId="13" fillId="0" borderId="0" xfId="8" applyFont="1" applyAlignment="1">
      <alignment wrapText="1"/>
    </xf>
    <xf numFmtId="0" fontId="17" fillId="6" borderId="0" xfId="8" applyFont="1" applyFill="1" applyAlignment="1">
      <alignment horizontal="center" wrapText="1"/>
    </xf>
    <xf numFmtId="0" fontId="12" fillId="4" borderId="0" xfId="9" applyFont="1" applyFill="1" applyAlignment="1">
      <alignment horizontal="left" vertical="center"/>
    </xf>
    <xf numFmtId="0" fontId="12" fillId="4" borderId="0" xfId="9" applyFont="1" applyFill="1" applyAlignment="1">
      <alignment horizontal="left" vertical="center" wrapText="1"/>
    </xf>
    <xf numFmtId="0" fontId="17" fillId="6" borderId="0" xfId="9" applyFont="1" applyFill="1" applyAlignment="1">
      <alignment wrapText="1"/>
    </xf>
    <xf numFmtId="0" fontId="17" fillId="6" borderId="0" xfId="9" applyFont="1" applyFill="1" applyAlignment="1">
      <alignment horizontal="center" wrapText="1"/>
    </xf>
    <xf numFmtId="0" fontId="13" fillId="0" borderId="0" xfId="9" applyFont="1" applyAlignment="1">
      <alignment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190500</xdr:rowOff>
    </xdr:from>
    <xdr:to>
      <xdr:col>0</xdr:col>
      <xdr:colOff>857250</xdr:colOff>
      <xdr:row>3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0"/>
          <a:ext cx="838200" cy="6286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44</xdr:row>
      <xdr:rowOff>38100</xdr:rowOff>
    </xdr:from>
    <xdr:to>
      <xdr:col>1</xdr:col>
      <xdr:colOff>2028825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19050" y="6762750"/>
          <a:ext cx="299085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1</xdr:col>
      <xdr:colOff>2809875</xdr:colOff>
      <xdr:row>44</xdr:row>
      <xdr:rowOff>28575</xdr:rowOff>
    </xdr:from>
    <xdr:to>
      <xdr:col>3</xdr:col>
      <xdr:colOff>342900</xdr:colOff>
      <xdr:row>63</xdr:row>
      <xdr:rowOff>47625</xdr:rowOff>
    </xdr:to>
    <xdr:sp macro="" textlink="">
      <xdr:nvSpPr>
        <xdr:cNvPr id="4" name="CuadroTexto 3"/>
        <xdr:cNvSpPr txBox="1"/>
      </xdr:nvSpPr>
      <xdr:spPr>
        <a:xfrm>
          <a:off x="3790950" y="6753225"/>
          <a:ext cx="29908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170730</xdr:colOff>
      <xdr:row>0</xdr:row>
      <xdr:rowOff>190949</xdr:rowOff>
    </xdr:from>
    <xdr:to>
      <xdr:col>1</xdr:col>
      <xdr:colOff>844669</xdr:colOff>
      <xdr:row>2</xdr:row>
      <xdr:rowOff>211168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683" y="190949"/>
          <a:ext cx="673939" cy="505455"/>
        </a:xfrm>
        <a:prstGeom prst="rect">
          <a:avLst/>
        </a:prstGeom>
      </xdr:spPr>
    </xdr:pic>
    <xdr:clientData/>
  </xdr:twoCellAnchor>
  <xdr:twoCellAnchor>
    <xdr:from>
      <xdr:col>1</xdr:col>
      <xdr:colOff>53915</xdr:colOff>
      <xdr:row>151</xdr:row>
      <xdr:rowOff>44930</xdr:rowOff>
    </xdr:from>
    <xdr:to>
      <xdr:col>1</xdr:col>
      <xdr:colOff>3044765</xdr:colOff>
      <xdr:row>166</xdr:row>
      <xdr:rowOff>31451</xdr:rowOff>
    </xdr:to>
    <xdr:sp macro="" textlink="">
      <xdr:nvSpPr>
        <xdr:cNvPr id="3" name="CuadroTexto 2"/>
        <xdr:cNvSpPr txBox="1"/>
      </xdr:nvSpPr>
      <xdr:spPr>
        <a:xfrm>
          <a:off x="718868" y="22051274"/>
          <a:ext cx="299085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3</xdr:col>
      <xdr:colOff>133350</xdr:colOff>
      <xdr:row>151</xdr:row>
      <xdr:rowOff>35943</xdr:rowOff>
    </xdr:from>
    <xdr:to>
      <xdr:col>7</xdr:col>
      <xdr:colOff>512194</xdr:colOff>
      <xdr:row>170</xdr:row>
      <xdr:rowOff>37920</xdr:rowOff>
    </xdr:to>
    <xdr:sp macro="" textlink="">
      <xdr:nvSpPr>
        <xdr:cNvPr id="4" name="CuadroTexto 3"/>
        <xdr:cNvSpPr txBox="1"/>
      </xdr:nvSpPr>
      <xdr:spPr>
        <a:xfrm>
          <a:off x="4482501" y="24198891"/>
          <a:ext cx="2733136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561975</xdr:colOff>
      <xdr:row>2</xdr:row>
      <xdr:rowOff>216694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923925" cy="692944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222</xdr:row>
      <xdr:rowOff>19050</xdr:rowOff>
    </xdr:from>
    <xdr:to>
      <xdr:col>1</xdr:col>
      <xdr:colOff>3143250</xdr:colOff>
      <xdr:row>237</xdr:row>
      <xdr:rowOff>19050</xdr:rowOff>
    </xdr:to>
    <xdr:sp macro="" textlink="">
      <xdr:nvSpPr>
        <xdr:cNvPr id="3" name="CuadroTexto 2"/>
        <xdr:cNvSpPr txBox="1"/>
      </xdr:nvSpPr>
      <xdr:spPr>
        <a:xfrm>
          <a:off x="914400" y="34023300"/>
          <a:ext cx="289560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1</xdr:col>
      <xdr:colOff>4381500</xdr:colOff>
      <xdr:row>222</xdr:row>
      <xdr:rowOff>19050</xdr:rowOff>
    </xdr:from>
    <xdr:to>
      <xdr:col>4</xdr:col>
      <xdr:colOff>437611</xdr:colOff>
      <xdr:row>241</xdr:row>
      <xdr:rowOff>38100</xdr:rowOff>
    </xdr:to>
    <xdr:sp macro="" textlink="">
      <xdr:nvSpPr>
        <xdr:cNvPr id="4" name="CuadroTexto 3"/>
        <xdr:cNvSpPr txBox="1"/>
      </xdr:nvSpPr>
      <xdr:spPr>
        <a:xfrm>
          <a:off x="5048250" y="34023300"/>
          <a:ext cx="2733136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1</xdr:col>
      <xdr:colOff>85725</xdr:colOff>
      <xdr:row>2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80975"/>
          <a:ext cx="685800" cy="514350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29</xdr:row>
      <xdr:rowOff>28575</xdr:rowOff>
    </xdr:from>
    <xdr:to>
      <xdr:col>1</xdr:col>
      <xdr:colOff>3000375</xdr:colOff>
      <xdr:row>44</xdr:row>
      <xdr:rowOff>28575</xdr:rowOff>
    </xdr:to>
    <xdr:sp macro="" textlink="">
      <xdr:nvSpPr>
        <xdr:cNvPr id="3" name="CuadroTexto 2"/>
        <xdr:cNvSpPr txBox="1"/>
      </xdr:nvSpPr>
      <xdr:spPr>
        <a:xfrm>
          <a:off x="771525" y="4457700"/>
          <a:ext cx="289560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2</xdr:col>
      <xdr:colOff>180975</xdr:colOff>
      <xdr:row>29</xdr:row>
      <xdr:rowOff>28575</xdr:rowOff>
    </xdr:from>
    <xdr:to>
      <xdr:col>4</xdr:col>
      <xdr:colOff>275686</xdr:colOff>
      <xdr:row>48</xdr:row>
      <xdr:rowOff>47625</xdr:rowOff>
    </xdr:to>
    <xdr:sp macro="" textlink="">
      <xdr:nvSpPr>
        <xdr:cNvPr id="4" name="CuadroTexto 3"/>
        <xdr:cNvSpPr txBox="1"/>
      </xdr:nvSpPr>
      <xdr:spPr>
        <a:xfrm>
          <a:off x="4057650" y="4457700"/>
          <a:ext cx="2733136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219075</xdr:colOff>
      <xdr:row>2</xdr:row>
      <xdr:rowOff>207169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885825" cy="664369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126</xdr:row>
      <xdr:rowOff>28575</xdr:rowOff>
    </xdr:from>
    <xdr:to>
      <xdr:col>1</xdr:col>
      <xdr:colOff>3105150</xdr:colOff>
      <xdr:row>141</xdr:row>
      <xdr:rowOff>28575</xdr:rowOff>
    </xdr:to>
    <xdr:sp macro="" textlink="">
      <xdr:nvSpPr>
        <xdr:cNvPr id="3" name="CuadroTexto 2"/>
        <xdr:cNvSpPr txBox="1"/>
      </xdr:nvSpPr>
      <xdr:spPr>
        <a:xfrm>
          <a:off x="876300" y="18316575"/>
          <a:ext cx="289560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2</xdr:col>
      <xdr:colOff>209550</xdr:colOff>
      <xdr:row>126</xdr:row>
      <xdr:rowOff>38100</xdr:rowOff>
    </xdr:from>
    <xdr:to>
      <xdr:col>4</xdr:col>
      <xdr:colOff>742950</xdr:colOff>
      <xdr:row>145</xdr:row>
      <xdr:rowOff>57150</xdr:rowOff>
    </xdr:to>
    <xdr:sp macro="" textlink="">
      <xdr:nvSpPr>
        <xdr:cNvPr id="4" name="CuadroTexto 3"/>
        <xdr:cNvSpPr txBox="1"/>
      </xdr:nvSpPr>
      <xdr:spPr>
        <a:xfrm>
          <a:off x="4562475" y="18326100"/>
          <a:ext cx="26479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171450</xdr:rowOff>
    </xdr:from>
    <xdr:to>
      <xdr:col>1</xdr:col>
      <xdr:colOff>819150</xdr:colOff>
      <xdr:row>3</xdr:row>
      <xdr:rowOff>221457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981075" cy="73580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123825</xdr:rowOff>
    </xdr:from>
    <xdr:to>
      <xdr:col>1</xdr:col>
      <xdr:colOff>2676525</xdr:colOff>
      <xdr:row>37</xdr:row>
      <xdr:rowOff>123825</xdr:rowOff>
    </xdr:to>
    <xdr:sp macro="" textlink="">
      <xdr:nvSpPr>
        <xdr:cNvPr id="3" name="CuadroTexto 2"/>
        <xdr:cNvSpPr txBox="1"/>
      </xdr:nvSpPr>
      <xdr:spPr>
        <a:xfrm>
          <a:off x="0" y="3609975"/>
          <a:ext cx="289560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1</xdr:col>
      <xdr:colOff>2819400</xdr:colOff>
      <xdr:row>22</xdr:row>
      <xdr:rowOff>114300</xdr:rowOff>
    </xdr:from>
    <xdr:to>
      <xdr:col>3</xdr:col>
      <xdr:colOff>76200</xdr:colOff>
      <xdr:row>41</xdr:row>
      <xdr:rowOff>133350</xdr:rowOff>
    </xdr:to>
    <xdr:sp macro="" textlink="">
      <xdr:nvSpPr>
        <xdr:cNvPr id="4" name="CuadroTexto 3"/>
        <xdr:cNvSpPr txBox="1"/>
      </xdr:nvSpPr>
      <xdr:spPr>
        <a:xfrm>
          <a:off x="3038475" y="3600450"/>
          <a:ext cx="26479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180975</xdr:rowOff>
    </xdr:from>
    <xdr:to>
      <xdr:col>2</xdr:col>
      <xdr:colOff>1162050</xdr:colOff>
      <xdr:row>3</xdr:row>
      <xdr:rowOff>109538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180975"/>
          <a:ext cx="857250" cy="64293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2647950</xdr:colOff>
      <xdr:row>55</xdr:row>
      <xdr:rowOff>133350</xdr:rowOff>
    </xdr:to>
    <xdr:sp macro="" textlink="">
      <xdr:nvSpPr>
        <xdr:cNvPr id="3" name="CuadroTexto 2"/>
        <xdr:cNvSpPr txBox="1"/>
      </xdr:nvSpPr>
      <xdr:spPr>
        <a:xfrm>
          <a:off x="0" y="6134100"/>
          <a:ext cx="289560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1</xdr:col>
      <xdr:colOff>2790825</xdr:colOff>
      <xdr:row>40</xdr:row>
      <xdr:rowOff>123825</xdr:rowOff>
    </xdr:from>
    <xdr:to>
      <xdr:col>3</xdr:col>
      <xdr:colOff>114300</xdr:colOff>
      <xdr:row>60</xdr:row>
      <xdr:rowOff>0</xdr:rowOff>
    </xdr:to>
    <xdr:sp macro="" textlink="">
      <xdr:nvSpPr>
        <xdr:cNvPr id="4" name="CuadroTexto 3"/>
        <xdr:cNvSpPr txBox="1"/>
      </xdr:nvSpPr>
      <xdr:spPr>
        <a:xfrm>
          <a:off x="3038475" y="6124575"/>
          <a:ext cx="26479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12702</xdr:colOff>
      <xdr:row>0</xdr:row>
      <xdr:rowOff>171450</xdr:rowOff>
    </xdr:from>
    <xdr:to>
      <xdr:col>1</xdr:col>
      <xdr:colOff>57150</xdr:colOff>
      <xdr:row>2</xdr:row>
      <xdr:rowOff>228599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2" y="171450"/>
          <a:ext cx="711198" cy="533399"/>
        </a:xfrm>
        <a:prstGeom prst="rect">
          <a:avLst/>
        </a:prstGeom>
      </xdr:spPr>
    </xdr:pic>
    <xdr:clientData/>
  </xdr:twoCellAnchor>
  <xdr:twoCellAnchor>
    <xdr:from>
      <xdr:col>0</xdr:col>
      <xdr:colOff>581025</xdr:colOff>
      <xdr:row>53</xdr:row>
      <xdr:rowOff>28575</xdr:rowOff>
    </xdr:from>
    <xdr:to>
      <xdr:col>1</xdr:col>
      <xdr:colOff>2809875</xdr:colOff>
      <xdr:row>68</xdr:row>
      <xdr:rowOff>28575</xdr:rowOff>
    </xdr:to>
    <xdr:sp macro="" textlink="">
      <xdr:nvSpPr>
        <xdr:cNvPr id="3" name="CuadroTexto 2"/>
        <xdr:cNvSpPr txBox="1"/>
      </xdr:nvSpPr>
      <xdr:spPr>
        <a:xfrm>
          <a:off x="581025" y="9886950"/>
          <a:ext cx="289560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2</xdr:col>
      <xdr:colOff>114300</xdr:colOff>
      <xdr:row>53</xdr:row>
      <xdr:rowOff>19050</xdr:rowOff>
    </xdr:from>
    <xdr:to>
      <xdr:col>7</xdr:col>
      <xdr:colOff>466725</xdr:colOff>
      <xdr:row>72</xdr:row>
      <xdr:rowOff>38100</xdr:rowOff>
    </xdr:to>
    <xdr:sp macro="" textlink="">
      <xdr:nvSpPr>
        <xdr:cNvPr id="4" name="CuadroTexto 3"/>
        <xdr:cNvSpPr txBox="1"/>
      </xdr:nvSpPr>
      <xdr:spPr>
        <a:xfrm>
          <a:off x="3914775" y="9877425"/>
          <a:ext cx="26479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2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26" sqref="C26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6043782.5999999996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6043782.5999999996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34" workbookViewId="0">
      <selection activeCell="B42" sqref="B42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6043782.5999999996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2001.6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12531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78000</v>
      </c>
    </row>
    <row r="26" spans="1:3" x14ac:dyDescent="0.2">
      <c r="A26" s="90" t="s">
        <v>553</v>
      </c>
      <c r="B26" s="77" t="s">
        <v>554</v>
      </c>
      <c r="C26" s="150">
        <v>5951250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0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-6043782.5999999996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I7" sqref="I7"/>
    </sheetView>
  </sheetViews>
  <sheetFormatPr baseColWidth="10" defaultColWidth="9.140625" defaultRowHeight="11.25" x14ac:dyDescent="0.2"/>
  <cols>
    <col min="1" max="1" width="10" style="29" customWidth="1"/>
    <col min="2" max="2" width="47" style="29" customWidth="1"/>
    <col min="3" max="3" width="5.28515625" style="29" customWidth="1"/>
    <col min="4" max="5" width="6.7109375" style="29" customWidth="1"/>
    <col min="6" max="6" width="5.28515625" style="29" customWidth="1"/>
    <col min="7" max="7" width="10.42578125" style="29" customWidth="1"/>
    <col min="8" max="8" width="9.140625" style="29" customWidth="1"/>
    <col min="9" max="9" width="8.140625" style="29" customWidth="1"/>
    <col min="10" max="10" width="11.710937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198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199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198" t="s">
        <v>619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45" x14ac:dyDescent="0.2">
      <c r="A7" s="32" t="s">
        <v>146</v>
      </c>
      <c r="B7" s="32" t="s">
        <v>491</v>
      </c>
      <c r="C7" s="200" t="s">
        <v>180</v>
      </c>
      <c r="D7" s="200" t="s">
        <v>492</v>
      </c>
      <c r="E7" s="200" t="s">
        <v>493</v>
      </c>
      <c r="F7" s="200" t="s">
        <v>179</v>
      </c>
      <c r="G7" s="200" t="s">
        <v>124</v>
      </c>
      <c r="H7" s="32" t="s">
        <v>182</v>
      </c>
      <c r="I7" s="201" t="s">
        <v>183</v>
      </c>
      <c r="J7" s="200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ht="22.5" x14ac:dyDescent="0.2">
      <c r="A12" s="29">
        <v>7140</v>
      </c>
      <c r="B12" s="202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ht="22.5" x14ac:dyDescent="0.2">
      <c r="A13" s="29">
        <v>7150</v>
      </c>
      <c r="B13" s="202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ht="22.5" x14ac:dyDescent="0.2">
      <c r="A15" s="29">
        <v>7210</v>
      </c>
      <c r="B15" s="202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ht="22.5" x14ac:dyDescent="0.2">
      <c r="A16" s="29">
        <v>7220</v>
      </c>
      <c r="B16" s="202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ht="22.5" x14ac:dyDescent="0.2">
      <c r="A18" s="29">
        <v>7240</v>
      </c>
      <c r="B18" s="202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ht="22.5" x14ac:dyDescent="0.2">
      <c r="A19" s="29">
        <v>7250</v>
      </c>
      <c r="B19" s="202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ht="22.5" x14ac:dyDescent="0.2">
      <c r="A20" s="29">
        <v>7260</v>
      </c>
      <c r="B20" s="202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22.5" x14ac:dyDescent="0.2">
      <c r="A25" s="29">
        <v>7350</v>
      </c>
      <c r="B25" s="202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22.5" x14ac:dyDescent="0.2">
      <c r="A26" s="29">
        <v>7360</v>
      </c>
      <c r="B26" s="202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ht="22.5" x14ac:dyDescent="0.2">
      <c r="A29" s="29">
        <v>7510</v>
      </c>
      <c r="B29" s="202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ht="22.5" x14ac:dyDescent="0.2">
      <c r="A30" s="29">
        <v>7520</v>
      </c>
      <c r="B30" s="202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B145" zoomScale="106" zoomScaleNormal="106" workbookViewId="0">
      <selection activeCell="C160" sqref="C160"/>
    </sheetView>
  </sheetViews>
  <sheetFormatPr baseColWidth="10" defaultColWidth="9.140625" defaultRowHeight="11.25" x14ac:dyDescent="0.2"/>
  <cols>
    <col min="1" max="1" width="10" style="20" customWidth="1"/>
    <col min="2" max="2" width="44.28515625" style="20" customWidth="1"/>
    <col min="3" max="3" width="10.85546875" style="20" customWidth="1"/>
    <col min="4" max="4" width="10.28515625" style="20" customWidth="1"/>
    <col min="5" max="5" width="9.140625" style="20" customWidth="1"/>
    <col min="6" max="6" width="8.140625" style="20" customWidth="1"/>
    <col min="7" max="7" width="7.85546875" style="20" customWidth="1"/>
    <col min="8" max="8" width="8.7109375" style="20" customWidth="1"/>
    <col min="9" max="9" width="11.28515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114689.14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22.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194" t="s">
        <v>187</v>
      </c>
    </row>
    <row r="15" spans="1:8" x14ac:dyDescent="0.2">
      <c r="A15" s="22">
        <v>1122</v>
      </c>
      <c r="B15" s="20" t="s">
        <v>201</v>
      </c>
      <c r="C15" s="24">
        <v>13784.85</v>
      </c>
      <c r="D15" s="24">
        <v>12430.77</v>
      </c>
      <c r="E15" s="24">
        <v>7910.21</v>
      </c>
      <c r="F15" s="24">
        <v>4767.83</v>
      </c>
      <c r="G15" s="24">
        <v>607.72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ht="22.5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197" t="s">
        <v>207</v>
      </c>
    </row>
    <row r="20" spans="1:8" x14ac:dyDescent="0.2">
      <c r="A20" s="22">
        <v>1123</v>
      </c>
      <c r="B20" s="20" t="s">
        <v>208</v>
      </c>
      <c r="C20" s="24">
        <v>420470.21</v>
      </c>
      <c r="D20" s="24">
        <v>420470.21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2000</v>
      </c>
      <c r="D21" s="24">
        <v>2000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1425</v>
      </c>
      <c r="D23" s="24">
        <v>1425</v>
      </c>
      <c r="E23" s="24">
        <v>0</v>
      </c>
      <c r="F23" s="24">
        <v>0</v>
      </c>
      <c r="G23" s="24">
        <v>0</v>
      </c>
    </row>
    <row r="24" spans="1:8" ht="22.5" x14ac:dyDescent="0.2">
      <c r="A24" s="22">
        <v>1131</v>
      </c>
      <c r="B24" s="196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ht="22.5" x14ac:dyDescent="0.2">
      <c r="A25" s="22">
        <v>1132</v>
      </c>
      <c r="B25" s="196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ht="22.5" x14ac:dyDescent="0.2">
      <c r="A26" s="22">
        <v>1133</v>
      </c>
      <c r="B26" s="196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ht="33.75" x14ac:dyDescent="0.2">
      <c r="A31" s="21" t="s">
        <v>146</v>
      </c>
      <c r="B31" s="21" t="s">
        <v>143</v>
      </c>
      <c r="C31" s="21" t="s">
        <v>144</v>
      </c>
      <c r="D31" s="194" t="s">
        <v>158</v>
      </c>
      <c r="E31" s="194" t="s">
        <v>157</v>
      </c>
      <c r="F31" s="194" t="s">
        <v>215</v>
      </c>
      <c r="G31" s="194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ht="22.5" x14ac:dyDescent="0.2">
      <c r="A36" s="22">
        <v>1144</v>
      </c>
      <c r="B36" s="196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ht="33.75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194" t="s">
        <v>159</v>
      </c>
      <c r="F40" s="195" t="s">
        <v>223</v>
      </c>
      <c r="G40" s="195"/>
      <c r="H40" s="195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ht="33.75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194" t="s">
        <v>164</v>
      </c>
      <c r="F53" s="21" t="s">
        <v>156</v>
      </c>
      <c r="G53" s="194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704970.42999999993</v>
      </c>
      <c r="D62" s="24">
        <f t="shared" ref="D62:E62" si="0">SUM(D63:D70)</f>
        <v>0</v>
      </c>
      <c r="E62" s="24">
        <f t="shared" si="0"/>
        <v>-665912.73</v>
      </c>
    </row>
    <row r="63" spans="1:9" x14ac:dyDescent="0.2">
      <c r="A63" s="22">
        <v>1241</v>
      </c>
      <c r="B63" s="20" t="s">
        <v>239</v>
      </c>
      <c r="C63" s="24">
        <v>123013.27</v>
      </c>
      <c r="D63" s="24">
        <v>0</v>
      </c>
      <c r="E63" s="24">
        <v>-97969.45</v>
      </c>
    </row>
    <row r="64" spans="1:9" x14ac:dyDescent="0.2">
      <c r="A64" s="22">
        <v>1242</v>
      </c>
      <c r="B64" s="20" t="s">
        <v>240</v>
      </c>
      <c r="C64" s="24">
        <v>30025.16</v>
      </c>
      <c r="D64" s="24">
        <v>0</v>
      </c>
      <c r="E64" s="24">
        <v>-17532.11</v>
      </c>
    </row>
    <row r="65" spans="1:9" x14ac:dyDescent="0.2">
      <c r="A65" s="22">
        <v>1243</v>
      </c>
      <c r="B65" s="20" t="s">
        <v>241</v>
      </c>
      <c r="C65" s="24">
        <v>3650</v>
      </c>
      <c r="D65" s="24">
        <v>0</v>
      </c>
      <c r="E65" s="24">
        <v>-2129.17</v>
      </c>
    </row>
    <row r="66" spans="1:9" x14ac:dyDescent="0.2">
      <c r="A66" s="22">
        <v>1244</v>
      </c>
      <c r="B66" s="20" t="s">
        <v>242</v>
      </c>
      <c r="C66" s="24">
        <v>539152</v>
      </c>
      <c r="D66" s="24">
        <v>0</v>
      </c>
      <c r="E66" s="24">
        <v>-539152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9130</v>
      </c>
      <c r="D68" s="24">
        <v>0</v>
      </c>
      <c r="E68" s="24">
        <v>-9130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ht="22.5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194" t="s">
        <v>247</v>
      </c>
      <c r="F73" s="21" t="s">
        <v>156</v>
      </c>
      <c r="G73" s="194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17400</v>
      </c>
      <c r="D74" s="24">
        <f>SUM(D75:D79)</f>
        <v>0</v>
      </c>
      <c r="E74" s="24">
        <f>SUM(E75:E79)</f>
        <v>16385</v>
      </c>
    </row>
    <row r="75" spans="1:9" x14ac:dyDescent="0.2">
      <c r="A75" s="22">
        <v>1251</v>
      </c>
      <c r="B75" s="20" t="s">
        <v>249</v>
      </c>
      <c r="C75" s="24">
        <v>17400</v>
      </c>
      <c r="D75" s="24">
        <v>0</v>
      </c>
      <c r="E75" s="24">
        <v>16385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ht="22.5" x14ac:dyDescent="0.2">
      <c r="A91" s="22">
        <v>1161</v>
      </c>
      <c r="B91" s="196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ht="22.5" x14ac:dyDescent="0.2">
      <c r="A99" s="22">
        <v>1193</v>
      </c>
      <c r="B99" s="196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1172884.8399999999</v>
      </c>
      <c r="D110" s="24">
        <f>SUM(D111:D119)</f>
        <v>1172884.8399999999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275685.77</v>
      </c>
      <c r="D111" s="24">
        <f>C111</f>
        <v>275685.77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44633.52</v>
      </c>
      <c r="D112" s="24">
        <f t="shared" ref="D112:D119" si="1">C112</f>
        <v>44633.52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1153000.1499999999</v>
      </c>
      <c r="D117" s="24">
        <f t="shared" si="1"/>
        <v>1153000.1499999999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-300434.59999999998</v>
      </c>
      <c r="D119" s="24">
        <f t="shared" si="1"/>
        <v>-300434.59999999998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40:H40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214" zoomScaleNormal="100" workbookViewId="0">
      <selection activeCell="C224" sqref="C224"/>
    </sheetView>
  </sheetViews>
  <sheetFormatPr baseColWidth="10" defaultColWidth="9.140625" defaultRowHeight="11.25" x14ac:dyDescent="0.2"/>
  <cols>
    <col min="1" max="1" width="10" style="20" customWidth="1"/>
    <col min="2" max="2" width="68.7109375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14532.6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2001.6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2001.6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12531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12531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5951250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5951250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5951250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78000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78000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78000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5622866.54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4664974.28</v>
      </c>
      <c r="D99" s="57">
        <f>C99/$C$98</f>
        <v>0.82964342952376036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3419058.23</v>
      </c>
      <c r="D100" s="57">
        <f t="shared" ref="D100:D163" si="0">C100/$C$98</f>
        <v>0.60806320151429383</v>
      </c>
      <c r="E100" s="56"/>
    </row>
    <row r="101" spans="1:5" x14ac:dyDescent="0.2">
      <c r="A101" s="54">
        <v>5111</v>
      </c>
      <c r="B101" s="51" t="s">
        <v>363</v>
      </c>
      <c r="C101" s="55">
        <v>2199397.34</v>
      </c>
      <c r="D101" s="57">
        <f t="shared" si="0"/>
        <v>0.39115232850609322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43458.91</v>
      </c>
      <c r="D103" s="57">
        <f t="shared" si="0"/>
        <v>7.7289598980949678E-3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1176201.98</v>
      </c>
      <c r="D105" s="57">
        <f t="shared" si="0"/>
        <v>0.20918191311010559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265819.2</v>
      </c>
      <c r="D107" s="57">
        <f t="shared" si="0"/>
        <v>4.7274677090237326E-2</v>
      </c>
      <c r="E107" s="56"/>
    </row>
    <row r="108" spans="1:5" x14ac:dyDescent="0.2">
      <c r="A108" s="54">
        <v>5121</v>
      </c>
      <c r="B108" s="51" t="s">
        <v>370</v>
      </c>
      <c r="C108" s="55">
        <v>99062.36</v>
      </c>
      <c r="D108" s="57">
        <f t="shared" si="0"/>
        <v>1.761776832071138E-2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21634.9</v>
      </c>
      <c r="D112" s="57">
        <f t="shared" si="0"/>
        <v>3.8476637932082238E-3</v>
      </c>
      <c r="E112" s="56"/>
    </row>
    <row r="113" spans="1:5" x14ac:dyDescent="0.2">
      <c r="A113" s="54">
        <v>5126</v>
      </c>
      <c r="B113" s="51" t="s">
        <v>375</v>
      </c>
      <c r="C113" s="55">
        <v>138571.78</v>
      </c>
      <c r="D113" s="57">
        <f t="shared" si="0"/>
        <v>2.4644330256502939E-2</v>
      </c>
      <c r="E113" s="56"/>
    </row>
    <row r="114" spans="1:5" x14ac:dyDescent="0.2">
      <c r="A114" s="54">
        <v>5127</v>
      </c>
      <c r="B114" s="51" t="s">
        <v>376</v>
      </c>
      <c r="C114" s="55">
        <v>6550.16</v>
      </c>
      <c r="D114" s="57">
        <f t="shared" si="0"/>
        <v>1.1649147198147798E-3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980096.85000000009</v>
      </c>
      <c r="D117" s="57">
        <f t="shared" si="0"/>
        <v>0.1743055509192292</v>
      </c>
      <c r="E117" s="56"/>
    </row>
    <row r="118" spans="1:5" x14ac:dyDescent="0.2">
      <c r="A118" s="54">
        <v>5131</v>
      </c>
      <c r="B118" s="51" t="s">
        <v>380</v>
      </c>
      <c r="C118" s="55">
        <v>161625</v>
      </c>
      <c r="D118" s="57">
        <f t="shared" si="0"/>
        <v>2.8744235498073905E-2</v>
      </c>
      <c r="E118" s="56"/>
    </row>
    <row r="119" spans="1:5" x14ac:dyDescent="0.2">
      <c r="A119" s="54">
        <v>5132</v>
      </c>
      <c r="B119" s="51" t="s">
        <v>381</v>
      </c>
      <c r="C119" s="55">
        <v>4971.76</v>
      </c>
      <c r="D119" s="57">
        <f t="shared" si="0"/>
        <v>8.8420380683621922E-4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9246.58</v>
      </c>
      <c r="D121" s="57">
        <f t="shared" si="0"/>
        <v>1.6444601582167376E-3</v>
      </c>
      <c r="E121" s="56"/>
    </row>
    <row r="122" spans="1:5" x14ac:dyDescent="0.2">
      <c r="A122" s="54">
        <v>5135</v>
      </c>
      <c r="B122" s="51" t="s">
        <v>384</v>
      </c>
      <c r="C122" s="55">
        <v>93123.28</v>
      </c>
      <c r="D122" s="57">
        <f t="shared" si="0"/>
        <v>1.6561531264798611E-2</v>
      </c>
      <c r="E122" s="56"/>
    </row>
    <row r="123" spans="1:5" x14ac:dyDescent="0.2">
      <c r="A123" s="54">
        <v>5136</v>
      </c>
      <c r="B123" s="51" t="s">
        <v>385</v>
      </c>
      <c r="C123" s="55">
        <v>44237.760000000002</v>
      </c>
      <c r="D123" s="57">
        <f t="shared" si="0"/>
        <v>7.8674746564409842E-3</v>
      </c>
      <c r="E123" s="56"/>
    </row>
    <row r="124" spans="1:5" x14ac:dyDescent="0.2">
      <c r="A124" s="54">
        <v>5137</v>
      </c>
      <c r="B124" s="51" t="s">
        <v>386</v>
      </c>
      <c r="C124" s="55">
        <v>1682.56</v>
      </c>
      <c r="D124" s="57">
        <f t="shared" si="0"/>
        <v>2.9923527226381579E-4</v>
      </c>
      <c r="E124" s="56"/>
    </row>
    <row r="125" spans="1:5" x14ac:dyDescent="0.2">
      <c r="A125" s="54">
        <v>5138</v>
      </c>
      <c r="B125" s="51" t="s">
        <v>387</v>
      </c>
      <c r="C125" s="55">
        <v>537272.91</v>
      </c>
      <c r="D125" s="57">
        <f t="shared" si="0"/>
        <v>9.5551424914310706E-2</v>
      </c>
      <c r="E125" s="56"/>
    </row>
    <row r="126" spans="1:5" x14ac:dyDescent="0.2">
      <c r="A126" s="54">
        <v>5139</v>
      </c>
      <c r="B126" s="51" t="s">
        <v>388</v>
      </c>
      <c r="C126" s="55">
        <v>127937</v>
      </c>
      <c r="D126" s="57">
        <f t="shared" si="0"/>
        <v>2.2752985348288207E-2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957892.26</v>
      </c>
      <c r="D127" s="57">
        <f t="shared" si="0"/>
        <v>0.1703565704762397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957892.26</v>
      </c>
      <c r="D137" s="57">
        <f t="shared" si="0"/>
        <v>0.1703565704762397</v>
      </c>
      <c r="E137" s="56"/>
    </row>
    <row r="138" spans="1:5" x14ac:dyDescent="0.2">
      <c r="A138" s="54">
        <v>5241</v>
      </c>
      <c r="B138" s="51" t="s">
        <v>398</v>
      </c>
      <c r="C138" s="55">
        <v>957892.26</v>
      </c>
      <c r="D138" s="57">
        <f t="shared" si="0"/>
        <v>0.1703565704762397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4" workbookViewId="0">
      <selection activeCell="G38" sqref="G38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420916.06</v>
      </c>
    </row>
    <row r="15" spans="1:5" x14ac:dyDescent="0.2">
      <c r="A15" s="33">
        <v>3220</v>
      </c>
      <c r="B15" s="29" t="s">
        <v>473</v>
      </c>
      <c r="C15" s="34">
        <v>-14897.32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124" workbookViewId="0">
      <selection activeCell="B149" sqref="B149"/>
    </sheetView>
  </sheetViews>
  <sheetFormatPr baseColWidth="10" defaultColWidth="9.140625" defaultRowHeight="11.25" x14ac:dyDescent="0.2"/>
  <cols>
    <col min="1" max="1" width="10" style="29" customWidth="1"/>
    <col min="2" max="2" width="55.28515625" style="29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986461.68</v>
      </c>
      <c r="D9" s="34">
        <v>556321.57999999996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114689.14</v>
      </c>
      <c r="D12" s="34">
        <v>114689.14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1101150.82</v>
      </c>
      <c r="D15" s="135">
        <f>SUM(D8:D14)</f>
        <v>671010.72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19070.990000000002</v>
      </c>
      <c r="D28" s="135">
        <f>SUM(D29:D36)</f>
        <v>19070.990000000002</v>
      </c>
      <c r="E28" s="130"/>
    </row>
    <row r="29" spans="1:5" x14ac:dyDescent="0.2">
      <c r="A29" s="33">
        <v>1241</v>
      </c>
      <c r="B29" s="29" t="s">
        <v>239</v>
      </c>
      <c r="C29" s="34">
        <v>19070.990000000002</v>
      </c>
      <c r="D29" s="132">
        <v>19070.990000000002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19070.990000000002</v>
      </c>
      <c r="D43" s="135">
        <f>D20+D28+D37</f>
        <v>19070.990000000002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420916.06</v>
      </c>
      <c r="D47" s="135">
        <v>781374.59</v>
      </c>
    </row>
    <row r="48" spans="1:5" x14ac:dyDescent="0.2">
      <c r="A48" s="131"/>
      <c r="B48" s="136" t="s">
        <v>629</v>
      </c>
      <c r="C48" s="135">
        <f>C51+C63+C95+C98+C49</f>
        <v>0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420916.06</v>
      </c>
      <c r="D126" s="135">
        <f>D47+D48+D104-D110-D113</f>
        <v>781374.59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2022-08-22T21:17:53Z</cp:lastPrinted>
  <dcterms:created xsi:type="dcterms:W3CDTF">2012-12-11T20:36:24Z</dcterms:created>
  <dcterms:modified xsi:type="dcterms:W3CDTF">2022-08-22T21:19:41Z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