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3ER. TRIMESTRE 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42" i="5" s="1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6" i="6"/>
  <c r="H35" i="6"/>
  <c r="H34" i="6"/>
  <c r="H32" i="6"/>
  <c r="H26" i="6"/>
  <c r="H22" i="6"/>
  <c r="H21" i="6"/>
  <c r="H17" i="6"/>
  <c r="H16" i="6"/>
  <c r="H15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E43" i="6" s="1"/>
  <c r="C33" i="6"/>
  <c r="C23" i="6"/>
  <c r="C13" i="6"/>
  <c r="C5" i="6"/>
  <c r="G42" i="5" l="1"/>
  <c r="H16" i="5"/>
  <c r="H42" i="5" s="1"/>
  <c r="E16" i="8"/>
  <c r="H6" i="8"/>
  <c r="H16" i="8" s="1"/>
  <c r="H43" i="6"/>
  <c r="E33" i="6"/>
  <c r="H33" i="6" s="1"/>
  <c r="E23" i="6"/>
  <c r="H23" i="6" s="1"/>
  <c r="C77" i="6"/>
  <c r="E13" i="6"/>
  <c r="G77" i="6"/>
  <c r="H13" i="6"/>
  <c r="F77" i="6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<sst xmlns="http://schemas.openxmlformats.org/spreadsheetml/2006/main" count="223" uniqueCount="147">
  <si>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</si>
  <si>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</si>
  <si>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</si>
  <si>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</si>
  <si>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</si>
  <si>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</si>
  <si>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</si>
  <si>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</si>
  <si>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</si>
  <si>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</si>
  <si>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</si>
  <si>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</si>
  <si>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</si>
  <si>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</si>
  <si>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</si>
  <si>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</si>
  <si>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</si>
  <si>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</si>
  <si>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</si>
  <si>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</si>
  <si>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</si>
  <si>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</si>
  <si>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</si>
  <si>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</si>
  <si>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</si>
  <si>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</si>
  <si>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</si>
  <si>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</si>
  <si>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</si>
  <si>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</si>
  <si>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</si>
  <si>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</si>
  <si>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</si>
  <si>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</si>
  <si>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</si>
  <si>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</si>
  <si>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</si>
  <si>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</si>
  <si>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</si>
  <si>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</si>
  <si>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</si>
  <si>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</si>
  <si>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</si>
  <si>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</si>
  <si>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</si>
  <si>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</si>
  <si>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</si>
  <si>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</si>
  <si>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</si>
  <si>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</si>
  <si>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</si>
  <si>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</si>
  <si>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</si>
  <si>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</si>
  <si>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</si>
  <si>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</si>
  <si>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</si>
  <si>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</si>
  <si>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</si>
  <si>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</si>
  <si>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</si>
  <si>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</si>
  <si>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</si>
  <si>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</si>
  <si>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</si>
  <si>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</si>
  <si>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</si>
  <si>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</si>
  <si>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</si>
  <si>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</si>
  <si>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</si>
  <si>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</si>
  <si>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</si>
  <si>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</si>
  <si>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</si>
  <si>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</si>
  <si>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</si>
  <si>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</si>
  <si>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</si>
  <si>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</si>
  <si>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</si>
  <si>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</si>
  <si>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</si>
  <si>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</si>
  <si>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</si>
  <si>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</si>
  <si>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</si>
  <si>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</si>
  <si>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</si>
  <si>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</si>
  <si>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</si>
  <si>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</si>
  <si>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</si>
  <si>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</si>
  <si>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</si>
  <si>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</si>
  <si>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</si>
  <si>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</si>
  <si>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</si>
  <si>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</si>
  <si>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</si>
  <si>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</si>
  <si>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</si>
  <si>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</si>
  <si>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</si>
  <si>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</si>
  <si>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</si>
  <si>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</si>
  <si>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</si>
  <si>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</si>
  <si>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</si>
  <si>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</si>
  <si>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</si>
  <si>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</si>
  <si>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</si>
  <si>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</si>
  <si>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</si>
  <si>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</si>
  <si>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</si>
  <si>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</si>
  <si>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</si>
  <si>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</si>
  <si>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</si>
  <si>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</si>
  <si>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</si>
  <si>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</si>
  <si>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</si>
  <si>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</si>
  <si>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</si>
  <si>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</si>
  <si>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</si>
  <si>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</si>
  <si>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</si>
  <si>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</si>
  <si>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 DEL MUNICIPIO DE ROMITA, GTO.
ESTADO ANALÍTICO DEL EJERCICIO DEL PRESUPUESTO DE EGRESOS
CLASIFICACIÓN POR OBJETO DEL GASTO (CAPÍTULO Y CONCEPTO)
DEL 1 ENERO AL 30 DE SEPTIEMBRE DEL 2020</t>
  </si>
  <si>
    <t>SISTEMA PARA EL DESARROLLO INTEGRAL DE LA FAMILIA DEL MUNICIPIO DE ROMITA, GTO.
ESTADO ANALÍTICO DEL EJERCICIO DEL PRESUPUESTO DE EGRESOS
CLASIFICACION ECÓNOMICA (POR TIPO DE GASTO)
DEL 1 ENERO AL 30 DE SEPTIEMBRE DEL 2020</t>
  </si>
  <si>
    <t>DIRECCIÓN GENERAL</t>
  </si>
  <si>
    <t>SISTEMA PARA EL DESARROLLO INTEGRAL DE LA FAMILIA DEL MUNICIPIO DE ROMITA, GTO.
ESTADO ANALÍTICO DEL EJERCICIO DEL PRESUPUESTO DE EGRESOS
CLASIFICACIÓN ADMINISTRATIVA
DEL 1 ENERO AL 30 DE SEPTIEMBRE DEL 2020</t>
  </si>
  <si>
    <t>Gobierno (Federal/Estatal/Municipal) de SISTEMA PARA EL DESARROLLO INTEGRAL DE LA FAMILIA DEL MUNICIPIO DE ROMITA, GTO.
Estado Analítico del Ejercicio del Presupuesto de Egresos
Clasificación Administrativa
DEL 1 ENERO AL 30 DE SEPTIEMBRE DEL 2020</t>
  </si>
  <si>
    <t>Sector Paraestatal del Gobierno (Federal/Estatal/Municipal) de SISTEMA PARA EL DESARROLLO INTEGRAL DE LA FAMILIA DEL MUNICIPIO DE ROMITA, GTO.
Estado Analítico del Ejercicio del Presupuesto de Egresos
Clasificación Administrativa
DEL 1 ENERO AL 30 DE SEPTIEMBRE DEL 2020</t>
  </si>
  <si>
    <t>SISTEMA PARA EL DESARROLLO INTEGRAL DE LA FAMILIA DEL MUNICIPIO DE ROMITA, GTO.
ESTADO ANALÍTICO DEL EJERCICIO DEL PRESUPUESTO DE EGRESOS
CLASIFICACIÓN FUNCIONAL (FINALIDAD Y FUNCIÓN)
DEL 1 ENERO AL 30 DE SEPTIEMBRE DEL 2020</t>
  </si>
  <si>
    <t>____________________________</t>
  </si>
  <si>
    <t>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</si>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</sst>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</cellXfs>
  <cellStyles count="99">
    <cellStyle name="=C:\WINNT\SYSTEM32\COMMAND.COM" xfId="80"/>
    <cellStyle name="Euro" xfId="1"/>
    <cellStyle name="Millares 2" xfId="2"/>
    <cellStyle name="Millares 2 10" xfId="40"/>
    <cellStyle name="Millares 2 11" xfId="32"/>
    <cellStyle name="Millares 2 12" xfId="24"/>
    <cellStyle name="Millares 2 13" xfId="16"/>
    <cellStyle name="Millares 2 2" xfId="3"/>
    <cellStyle name="Millares 2 2 10" xfId="25"/>
    <cellStyle name="Millares 2 2 11" xfId="17"/>
    <cellStyle name="Millares 2 2 2" xfId="91"/>
    <cellStyle name="Millares 2 2 3" xfId="82"/>
    <cellStyle name="Millares 2 2 4" xfId="73"/>
    <cellStyle name="Millares 2 2 5" xfId="65"/>
    <cellStyle name="Millares 2 2 6" xfId="57"/>
    <cellStyle name="Millares 2 2 7" xfId="49"/>
    <cellStyle name="Millares 2 2 8" xfId="41"/>
    <cellStyle name="Millares 2 2 9" xfId="33"/>
    <cellStyle name="Millares 2 3" xfId="4"/>
    <cellStyle name="Millares 2 3 10" xfId="26"/>
    <cellStyle name="Millares 2 3 11" xfId="18"/>
    <cellStyle name="Millares 2 3 2" xfId="92"/>
    <cellStyle name="Millares 2 3 3" xfId="83"/>
    <cellStyle name="Millares 2 3 4" xfId="74"/>
    <cellStyle name="Millares 2 3 5" xfId="66"/>
    <cellStyle name="Millares 2 3 6" xfId="58"/>
    <cellStyle name="Millares 2 3 7" xfId="50"/>
    <cellStyle name="Millares 2 3 8" xfId="42"/>
    <cellStyle name="Millares 2 3 9" xfId="34"/>
    <cellStyle name="Millares 2 4" xfId="90"/>
    <cellStyle name="Millares 2 5" xfId="81"/>
    <cellStyle name="Millares 2 6" xfId="72"/>
    <cellStyle name="Millares 2 7" xfId="64"/>
    <cellStyle name="Millares 2 8" xfId="56"/>
    <cellStyle name="Millares 2 9" xfId="48"/>
    <cellStyle name="Millares 3" xfId="5"/>
    <cellStyle name="Millares 3 10" xfId="27"/>
    <cellStyle name="Millares 3 11" xfId="19"/>
    <cellStyle name="Millares 3 2" xfId="93"/>
    <cellStyle name="Millares 3 3" xfId="84"/>
    <cellStyle name="Millares 3 4" xfId="75"/>
    <cellStyle name="Millares 3 5" xfId="67"/>
    <cellStyle name="Millares 3 6" xfId="59"/>
    <cellStyle name="Millares 3 7" xfId="51"/>
    <cellStyle name="Millares 3 8" xfId="43"/>
    <cellStyle name="Millares 3 9" xfId="35"/>
    <cellStyle name="Moneda 2" xfId="6"/>
    <cellStyle name="Moneda 2 10" xfId="28"/>
    <cellStyle name="Moneda 2 11" xfId="20"/>
    <cellStyle name="Moneda 2 2" xfId="94"/>
    <cellStyle name="Moneda 2 3" xfId="85"/>
    <cellStyle name="Moneda 2 4" xfId="76"/>
    <cellStyle name="Moneda 2 5" xfId="68"/>
    <cellStyle name="Moneda 2 6" xfId="60"/>
    <cellStyle name="Moneda 2 7" xfId="52"/>
    <cellStyle name="Moneda 2 8" xfId="44"/>
    <cellStyle name="Moneda 2 9" xfId="36"/>
    <cellStyle name="Normal" xfId="0" builtinId="0"/>
    <cellStyle name="Normal 2" xfId="7"/>
    <cellStyle name="Normal 2 10" xfId="37"/>
    <cellStyle name="Normal 2 11" xfId="29"/>
    <cellStyle name="Normal 2 12" xfId="21"/>
    <cellStyle name="Normal 2 2" xfId="8"/>
    <cellStyle name="Normal 2 3" xfId="95"/>
    <cellStyle name="Normal 2 4" xfId="86"/>
    <cellStyle name="Normal 2 5" xfId="77"/>
    <cellStyle name="Normal 2 6" xfId="69"/>
    <cellStyle name="Normal 2 7" xfId="61"/>
    <cellStyle name="Normal 2 8" xfId="53"/>
    <cellStyle name="Normal 2 9" xfId="45"/>
    <cellStyle name="Normal 3" xfId="9"/>
    <cellStyle name="Normal 3 2" xfId="96"/>
    <cellStyle name="Normal 3 3" xfId="87"/>
    <cellStyle name="Normal 4" xfId="10"/>
    <cellStyle name="Normal 4 2" xfId="11"/>
    <cellStyle name="Normal 5" xfId="12"/>
    <cellStyle name="Normal 5 2" xfId="13"/>
    <cellStyle name="Normal 6" xfId="14"/>
    <cellStyle name="Normal 6 10" xfId="38"/>
    <cellStyle name="Normal 6 11" xfId="30"/>
    <cellStyle name="Normal 6 12" xfId="22"/>
    <cellStyle name="Normal 6 2" xfId="15"/>
    <cellStyle name="Normal 6 2 10" xfId="31"/>
    <cellStyle name="Normal 6 2 11" xfId="23"/>
    <cellStyle name="Normal 6 2 2" xfId="98"/>
    <cellStyle name="Normal 6 2 3" xfId="89"/>
    <cellStyle name="Normal 6 2 4" xfId="79"/>
    <cellStyle name="Normal 6 2 5" xfId="71"/>
    <cellStyle name="Normal 6 2 6" xfId="63"/>
    <cellStyle name="Normal 6 2 7" xfId="55"/>
    <cellStyle name="Normal 6 2 8" xfId="47"/>
    <cellStyle name="Normal 6 2 9" xfId="39"/>
    <cellStyle name="Normal 6 3" xfId="97"/>
    <cellStyle name="Normal 6 4" xfId="88"/>
    <cellStyle name="Normal 6 5" xfId="78"/>
    <cellStyle name="Normal 6 6" xfId="70"/>
    <cellStyle name="Normal 6 7" xfId="62"/>
    <cellStyle name="Normal 6 8" xfId="54"/>
    <cellStyle name="Normal 6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607408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4875" cy="607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0</xdr:row>
      <xdr:rowOff>621057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621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1783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0100" cy="5732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607408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725" cy="607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B91" sqref="B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134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7" t="s">
        <v>67</v>
      </c>
      <c r="B5" s="7"/>
      <c r="C5" s="14">
        <f>SUM(C6:C12)</f>
        <v>9074900.75</v>
      </c>
      <c r="D5" s="14">
        <f>SUM(D6:D12)</f>
        <v>-417200</v>
      </c>
      <c r="E5" s="14">
        <f>C5+D5</f>
        <v>8657700.75</v>
      </c>
      <c r="F5" s="14">
        <f>SUM(F6:F12)</f>
        <v>5504243.46</v>
      </c>
      <c r="G5" s="14">
        <f>SUM(G6:G12)</f>
        <v>5504243.46</v>
      </c>
      <c r="H5" s="14">
        <f>E5-F5</f>
        <v>3153457.29</v>
      </c>
    </row>
    <row r="6" spans="1:8" x14ac:dyDescent="0.2">
      <c r="A6" s="48">
        <v>1100</v>
      </c>
      <c r="B6" s="11" t="s">
        <v>76</v>
      </c>
      <c r="C6" s="15">
        <v>6093340.0800000001</v>
      </c>
      <c r="D6" s="15">
        <v>-421380</v>
      </c>
      <c r="E6" s="15">
        <f t="shared" ref="E6:E69" si="0">C6+D6</f>
        <v>5671960.0800000001</v>
      </c>
      <c r="F6" s="15">
        <v>3783799.07</v>
      </c>
      <c r="G6" s="15">
        <v>3783799.07</v>
      </c>
      <c r="H6" s="15">
        <f t="shared" ref="H6:H69" si="1">E6-F6</f>
        <v>1888161.0100000002</v>
      </c>
    </row>
    <row r="7" spans="1:8" x14ac:dyDescent="0.2">
      <c r="A7" s="48">
        <v>1200</v>
      </c>
      <c r="B7" s="11" t="s">
        <v>77</v>
      </c>
      <c r="C7" s="15">
        <v>180000</v>
      </c>
      <c r="D7" s="15">
        <v>127380</v>
      </c>
      <c r="E7" s="15">
        <f t="shared" si="0"/>
        <v>307380</v>
      </c>
      <c r="F7" s="15">
        <v>296234.76</v>
      </c>
      <c r="G7" s="15">
        <v>296234.76</v>
      </c>
      <c r="H7" s="15">
        <f t="shared" si="1"/>
        <v>11145.239999999991</v>
      </c>
    </row>
    <row r="8" spans="1:8" x14ac:dyDescent="0.2">
      <c r="A8" s="48">
        <v>1300</v>
      </c>
      <c r="B8" s="11" t="s">
        <v>78</v>
      </c>
      <c r="C8" s="15">
        <v>983161.68</v>
      </c>
      <c r="D8" s="15">
        <v>-136200</v>
      </c>
      <c r="E8" s="15">
        <f t="shared" si="0"/>
        <v>846961.68</v>
      </c>
      <c r="F8" s="15">
        <v>58135.43</v>
      </c>
      <c r="G8" s="15">
        <v>58135.43</v>
      </c>
      <c r="H8" s="15">
        <f t="shared" si="1"/>
        <v>788826.25</v>
      </c>
    </row>
    <row r="9" spans="1:8" x14ac:dyDescent="0.2">
      <c r="A9" s="48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8">
        <v>1500</v>
      </c>
      <c r="B10" s="11" t="s">
        <v>79</v>
      </c>
      <c r="C10" s="15">
        <v>1818398.99</v>
      </c>
      <c r="D10" s="15">
        <v>13000</v>
      </c>
      <c r="E10" s="15">
        <f t="shared" si="0"/>
        <v>1831398.99</v>
      </c>
      <c r="F10" s="15">
        <v>1366074.2</v>
      </c>
      <c r="G10" s="15">
        <v>1366074.2</v>
      </c>
      <c r="H10" s="15">
        <f t="shared" si="1"/>
        <v>465324.79000000004</v>
      </c>
    </row>
    <row r="11" spans="1:8" x14ac:dyDescent="0.2">
      <c r="A11" s="48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8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68</v>
      </c>
      <c r="B13" s="7"/>
      <c r="C13" s="15">
        <f>SUM(C14:C22)</f>
        <v>801323.9</v>
      </c>
      <c r="D13" s="15">
        <f>SUM(D14:D22)</f>
        <v>-101000</v>
      </c>
      <c r="E13" s="15">
        <f t="shared" si="0"/>
        <v>700323.9</v>
      </c>
      <c r="F13" s="15">
        <f>SUM(F14:F22)</f>
        <v>492486.84</v>
      </c>
      <c r="G13" s="15">
        <f>SUM(G14:G22)</f>
        <v>492486.84</v>
      </c>
      <c r="H13" s="15">
        <f t="shared" si="1"/>
        <v>207837.06</v>
      </c>
    </row>
    <row r="14" spans="1:8" x14ac:dyDescent="0.2">
      <c r="A14" s="48">
        <v>2100</v>
      </c>
      <c r="B14" s="11" t="s">
        <v>81</v>
      </c>
      <c r="C14" s="15">
        <v>120400</v>
      </c>
      <c r="D14" s="15">
        <v>31000</v>
      </c>
      <c r="E14" s="15">
        <f t="shared" si="0"/>
        <v>151400</v>
      </c>
      <c r="F14" s="15">
        <v>128659.33</v>
      </c>
      <c r="G14" s="15">
        <v>128659.33</v>
      </c>
      <c r="H14" s="15">
        <f t="shared" si="1"/>
        <v>22740.67</v>
      </c>
    </row>
    <row r="15" spans="1:8" x14ac:dyDescent="0.2">
      <c r="A15" s="48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8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8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8">
        <v>2500</v>
      </c>
      <c r="B18" s="11" t="s">
        <v>85</v>
      </c>
      <c r="C18" s="15">
        <v>42640</v>
      </c>
      <c r="D18" s="15">
        <v>10000</v>
      </c>
      <c r="E18" s="15">
        <f t="shared" si="0"/>
        <v>52640</v>
      </c>
      <c r="F18" s="15">
        <v>48336.45</v>
      </c>
      <c r="G18" s="15">
        <v>48336.45</v>
      </c>
      <c r="H18" s="15">
        <f t="shared" si="1"/>
        <v>4303.5500000000029</v>
      </c>
    </row>
    <row r="19" spans="1:8" x14ac:dyDescent="0.2">
      <c r="A19" s="48">
        <v>2600</v>
      </c>
      <c r="B19" s="11" t="s">
        <v>86</v>
      </c>
      <c r="C19" s="15">
        <v>622683.9</v>
      </c>
      <c r="D19" s="15">
        <v>-147000</v>
      </c>
      <c r="E19" s="15">
        <f t="shared" si="0"/>
        <v>475683.9</v>
      </c>
      <c r="F19" s="15">
        <v>296319.90000000002</v>
      </c>
      <c r="G19" s="15">
        <v>296319.90000000002</v>
      </c>
      <c r="H19" s="15">
        <f t="shared" si="1"/>
        <v>179364</v>
      </c>
    </row>
    <row r="20" spans="1:8" x14ac:dyDescent="0.2">
      <c r="A20" s="48">
        <v>2700</v>
      </c>
      <c r="B20" s="11" t="s">
        <v>87</v>
      </c>
      <c r="C20" s="15">
        <v>15600</v>
      </c>
      <c r="D20" s="15">
        <v>5000</v>
      </c>
      <c r="E20" s="15">
        <f t="shared" si="0"/>
        <v>20600</v>
      </c>
      <c r="F20" s="15">
        <v>19171.16</v>
      </c>
      <c r="G20" s="15">
        <v>19171.16</v>
      </c>
      <c r="H20" s="15">
        <f t="shared" si="1"/>
        <v>1428.8400000000001</v>
      </c>
    </row>
    <row r="21" spans="1:8" x14ac:dyDescent="0.2">
      <c r="A21" s="48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8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7" t="s">
        <v>69</v>
      </c>
      <c r="B23" s="7"/>
      <c r="C23" s="15">
        <f>SUM(C24:C32)</f>
        <v>1053775.3500000001</v>
      </c>
      <c r="D23" s="15">
        <f>SUM(D24:D32)</f>
        <v>48200.000000000015</v>
      </c>
      <c r="E23" s="15">
        <f t="shared" si="0"/>
        <v>1101975.3500000001</v>
      </c>
      <c r="F23" s="15">
        <f>SUM(F24:F32)</f>
        <v>748803.62</v>
      </c>
      <c r="G23" s="15">
        <f>SUM(G24:G32)</f>
        <v>748803.62</v>
      </c>
      <c r="H23" s="15">
        <f t="shared" si="1"/>
        <v>353171.7300000001</v>
      </c>
    </row>
    <row r="24" spans="1:8" x14ac:dyDescent="0.2">
      <c r="A24" s="48">
        <v>3100</v>
      </c>
      <c r="B24" s="11" t="s">
        <v>90</v>
      </c>
      <c r="C24" s="15">
        <v>302960</v>
      </c>
      <c r="D24" s="15">
        <v>40000</v>
      </c>
      <c r="E24" s="15">
        <f t="shared" si="0"/>
        <v>342960</v>
      </c>
      <c r="F24" s="15">
        <v>213846.2</v>
      </c>
      <c r="G24" s="15">
        <v>213846.2</v>
      </c>
      <c r="H24" s="15">
        <f t="shared" si="1"/>
        <v>129113.79999999999</v>
      </c>
    </row>
    <row r="25" spans="1:8" x14ac:dyDescent="0.2">
      <c r="A25" s="48">
        <v>3200</v>
      </c>
      <c r="B25" s="11" t="s">
        <v>91</v>
      </c>
      <c r="C25" s="15">
        <v>10800</v>
      </c>
      <c r="D25" s="15">
        <v>19643.04</v>
      </c>
      <c r="E25" s="15">
        <f t="shared" si="0"/>
        <v>30443.040000000001</v>
      </c>
      <c r="F25" s="15">
        <v>30443.040000000001</v>
      </c>
      <c r="G25" s="15">
        <v>30443.040000000001</v>
      </c>
      <c r="H25" s="15">
        <f t="shared" si="1"/>
        <v>0</v>
      </c>
    </row>
    <row r="26" spans="1:8" x14ac:dyDescent="0.2">
      <c r="A26" s="48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8">
        <v>3400</v>
      </c>
      <c r="B27" s="11" t="s">
        <v>93</v>
      </c>
      <c r="C27" s="15">
        <v>75000</v>
      </c>
      <c r="D27" s="15">
        <v>-2000</v>
      </c>
      <c r="E27" s="15">
        <f t="shared" si="0"/>
        <v>73000</v>
      </c>
      <c r="F27" s="15">
        <v>51619.83</v>
      </c>
      <c r="G27" s="15">
        <v>51619.83</v>
      </c>
      <c r="H27" s="15">
        <f t="shared" si="1"/>
        <v>21380.17</v>
      </c>
    </row>
    <row r="28" spans="1:8" x14ac:dyDescent="0.2">
      <c r="A28" s="48">
        <v>3500</v>
      </c>
      <c r="B28" s="11" t="s">
        <v>94</v>
      </c>
      <c r="C28" s="15">
        <v>137880</v>
      </c>
      <c r="D28" s="15">
        <v>39000</v>
      </c>
      <c r="E28" s="15">
        <f t="shared" si="0"/>
        <v>176880</v>
      </c>
      <c r="F28" s="15">
        <v>134250.97</v>
      </c>
      <c r="G28" s="15">
        <v>134250.97</v>
      </c>
      <c r="H28" s="15">
        <f t="shared" si="1"/>
        <v>42629.03</v>
      </c>
    </row>
    <row r="29" spans="1:8" x14ac:dyDescent="0.2">
      <c r="A29" s="48">
        <v>3600</v>
      </c>
      <c r="B29" s="11" t="s">
        <v>95</v>
      </c>
      <c r="C29" s="15">
        <v>40000</v>
      </c>
      <c r="D29" s="15">
        <v>1556.96</v>
      </c>
      <c r="E29" s="15">
        <f t="shared" si="0"/>
        <v>41556.959999999999</v>
      </c>
      <c r="F29" s="15">
        <v>29860.720000000001</v>
      </c>
      <c r="G29" s="15">
        <v>29860.720000000001</v>
      </c>
      <c r="H29" s="15">
        <f t="shared" si="1"/>
        <v>11696.239999999998</v>
      </c>
    </row>
    <row r="30" spans="1:8" x14ac:dyDescent="0.2">
      <c r="A30" s="48">
        <v>3700</v>
      </c>
      <c r="B30" s="11" t="s">
        <v>96</v>
      </c>
      <c r="C30" s="15">
        <v>5000</v>
      </c>
      <c r="D30" s="15">
        <v>0</v>
      </c>
      <c r="E30" s="15">
        <f t="shared" si="0"/>
        <v>5000</v>
      </c>
      <c r="F30" s="15">
        <v>801</v>
      </c>
      <c r="G30" s="15">
        <v>801</v>
      </c>
      <c r="H30" s="15">
        <f t="shared" si="1"/>
        <v>4199</v>
      </c>
    </row>
    <row r="31" spans="1:8" x14ac:dyDescent="0.2">
      <c r="A31" s="48">
        <v>3800</v>
      </c>
      <c r="B31" s="11" t="s">
        <v>97</v>
      </c>
      <c r="C31" s="15">
        <v>341335.35</v>
      </c>
      <c r="D31" s="15">
        <v>-50000</v>
      </c>
      <c r="E31" s="15">
        <f t="shared" si="0"/>
        <v>291335.34999999998</v>
      </c>
      <c r="F31" s="15">
        <v>241925.86</v>
      </c>
      <c r="G31" s="15">
        <v>241925.86</v>
      </c>
      <c r="H31" s="15">
        <f t="shared" si="1"/>
        <v>49409.489999999991</v>
      </c>
    </row>
    <row r="32" spans="1:8" x14ac:dyDescent="0.2">
      <c r="A32" s="48">
        <v>3900</v>
      </c>
      <c r="B32" s="11" t="s">
        <v>19</v>
      </c>
      <c r="C32" s="15">
        <v>140800</v>
      </c>
      <c r="D32" s="15">
        <v>0</v>
      </c>
      <c r="E32" s="15">
        <f t="shared" si="0"/>
        <v>140800</v>
      </c>
      <c r="F32" s="15">
        <v>46056</v>
      </c>
      <c r="G32" s="15">
        <v>46056</v>
      </c>
      <c r="H32" s="15">
        <f t="shared" si="1"/>
        <v>94744</v>
      </c>
    </row>
    <row r="33" spans="1:8" x14ac:dyDescent="0.2">
      <c r="A33" s="47" t="s">
        <v>70</v>
      </c>
      <c r="B33" s="7"/>
      <c r="C33" s="15">
        <f>SUM(C34:C42)</f>
        <v>768000</v>
      </c>
      <c r="D33" s="15">
        <f>SUM(D34:D42)</f>
        <v>480000</v>
      </c>
      <c r="E33" s="15">
        <f t="shared" si="0"/>
        <v>1248000</v>
      </c>
      <c r="F33" s="15">
        <f>SUM(F34:F42)</f>
        <v>1095468.51</v>
      </c>
      <c r="G33" s="15">
        <f>SUM(G34:G42)</f>
        <v>1095468.51</v>
      </c>
      <c r="H33" s="15">
        <f t="shared" si="1"/>
        <v>152531.49</v>
      </c>
    </row>
    <row r="34" spans="1:8" x14ac:dyDescent="0.2">
      <c r="A34" s="48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8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8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8">
        <v>4400</v>
      </c>
      <c r="B37" s="11" t="s">
        <v>101</v>
      </c>
      <c r="C37" s="15">
        <v>768000</v>
      </c>
      <c r="D37" s="15">
        <v>480000</v>
      </c>
      <c r="E37" s="15">
        <f t="shared" si="0"/>
        <v>1248000</v>
      </c>
      <c r="F37" s="15">
        <v>1095468.51</v>
      </c>
      <c r="G37" s="15">
        <v>1095468.51</v>
      </c>
      <c r="H37" s="15">
        <f t="shared" si="1"/>
        <v>152531.49</v>
      </c>
    </row>
    <row r="38" spans="1:8" x14ac:dyDescent="0.2">
      <c r="A38" s="48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8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8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8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8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71</v>
      </c>
      <c r="B43" s="7"/>
      <c r="C43" s="15">
        <f>SUM(C44:C52)</f>
        <v>20000</v>
      </c>
      <c r="D43" s="15">
        <f>SUM(D44:D52)</f>
        <v>-10000</v>
      </c>
      <c r="E43" s="15">
        <f t="shared" si="0"/>
        <v>10000</v>
      </c>
      <c r="F43" s="15">
        <f>SUM(F44:F52)</f>
        <v>0</v>
      </c>
      <c r="G43" s="15">
        <f>SUM(G44:G52)</f>
        <v>0</v>
      </c>
      <c r="H43" s="15">
        <f t="shared" si="1"/>
        <v>10000</v>
      </c>
    </row>
    <row r="44" spans="1:8" x14ac:dyDescent="0.2">
      <c r="A44" s="48">
        <v>5100</v>
      </c>
      <c r="B44" s="11" t="s">
        <v>105</v>
      </c>
      <c r="C44" s="15">
        <v>20000</v>
      </c>
      <c r="D44" s="15">
        <v>-10000</v>
      </c>
      <c r="E44" s="15">
        <f t="shared" si="0"/>
        <v>10000</v>
      </c>
      <c r="F44" s="15">
        <v>0</v>
      </c>
      <c r="G44" s="15">
        <v>0</v>
      </c>
      <c r="H44" s="15">
        <f t="shared" si="1"/>
        <v>10000</v>
      </c>
    </row>
    <row r="45" spans="1:8" x14ac:dyDescent="0.2">
      <c r="A45" s="48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8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8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8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8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8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8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8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7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8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8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8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7" t="s">
        <v>73</v>
      </c>
      <c r="B57" s="7"/>
      <c r="C57" s="15">
        <f>SUM(C58:C64)</f>
        <v>194000</v>
      </c>
      <c r="D57" s="15">
        <f>SUM(D58:D64)</f>
        <v>0</v>
      </c>
      <c r="E57" s="15">
        <f t="shared" si="0"/>
        <v>194000</v>
      </c>
      <c r="F57" s="15">
        <f>SUM(F58:F64)</f>
        <v>0</v>
      </c>
      <c r="G57" s="15">
        <f>SUM(G58:G64)</f>
        <v>0</v>
      </c>
      <c r="H57" s="15">
        <f t="shared" si="1"/>
        <v>194000</v>
      </c>
    </row>
    <row r="58" spans="1:8" x14ac:dyDescent="0.2">
      <c r="A58" s="48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8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8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8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8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8">
        <v>7900</v>
      </c>
      <c r="B64" s="11" t="s">
        <v>123</v>
      </c>
      <c r="C64" s="15">
        <v>194000</v>
      </c>
      <c r="D64" s="15">
        <v>0</v>
      </c>
      <c r="E64" s="15">
        <f t="shared" si="0"/>
        <v>194000</v>
      </c>
      <c r="F64" s="15">
        <v>0</v>
      </c>
      <c r="G64" s="15">
        <v>0</v>
      </c>
      <c r="H64" s="15">
        <f t="shared" si="1"/>
        <v>194000</v>
      </c>
    </row>
    <row r="65" spans="1:8" x14ac:dyDescent="0.2">
      <c r="A65" s="47" t="s">
        <v>74</v>
      </c>
      <c r="B65" s="7"/>
      <c r="C65" s="15">
        <f>SUM(C66:C68)</f>
        <v>270000</v>
      </c>
      <c r="D65" s="15">
        <f>SUM(D66:D68)</f>
        <v>0</v>
      </c>
      <c r="E65" s="15">
        <f t="shared" si="0"/>
        <v>270000</v>
      </c>
      <c r="F65" s="15">
        <f>SUM(F66:F68)</f>
        <v>231045.77</v>
      </c>
      <c r="G65" s="15">
        <f>SUM(G66:G68)</f>
        <v>181613.27</v>
      </c>
      <c r="H65" s="15">
        <f t="shared" si="1"/>
        <v>38954.23000000001</v>
      </c>
    </row>
    <row r="66" spans="1:8" x14ac:dyDescent="0.2">
      <c r="A66" s="48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8">
        <v>8500</v>
      </c>
      <c r="B68" s="11" t="s">
        <v>40</v>
      </c>
      <c r="C68" s="15">
        <v>270000</v>
      </c>
      <c r="D68" s="15">
        <v>0</v>
      </c>
      <c r="E68" s="15">
        <f t="shared" si="0"/>
        <v>270000</v>
      </c>
      <c r="F68" s="15">
        <v>231045.77</v>
      </c>
      <c r="G68" s="15">
        <v>181613.27</v>
      </c>
      <c r="H68" s="15">
        <f t="shared" si="1"/>
        <v>38954.23000000001</v>
      </c>
    </row>
    <row r="69" spans="1:8" x14ac:dyDescent="0.2">
      <c r="A69" s="47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8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8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8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8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8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8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8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12182000</v>
      </c>
      <c r="D77" s="17">
        <f t="shared" si="4"/>
        <v>0</v>
      </c>
      <c r="E77" s="17">
        <f t="shared" si="4"/>
        <v>12182000</v>
      </c>
      <c r="F77" s="17">
        <f t="shared" si="4"/>
        <v>8072048.1999999993</v>
      </c>
      <c r="G77" s="17">
        <f t="shared" si="4"/>
        <v>8022615.6999999993</v>
      </c>
      <c r="H77" s="17">
        <f t="shared" si="4"/>
        <v>4109951.8000000003</v>
      </c>
    </row>
    <row r="78" spans="1:8" x14ac:dyDescent="0.2">
      <c r="A78" s="65"/>
      <c r="B78" s="65"/>
      <c r="C78" s="65"/>
      <c r="D78" s="65"/>
      <c r="E78" s="65"/>
      <c r="F78" s="65"/>
      <c r="G78" s="65"/>
      <c r="H78" s="64"/>
    </row>
    <row r="79" spans="1:8" x14ac:dyDescent="0.2">
      <c r="A79" s="65"/>
      <c r="B79" s="72"/>
      <c r="C79" s="71"/>
      <c r="D79" s="71"/>
      <c r="E79" s="71"/>
      <c r="F79" s="71"/>
      <c r="G79" s="71"/>
      <c r="H79" s="64"/>
    </row>
    <row r="80" spans="1:8" x14ac:dyDescent="0.2">
      <c r="A80" s="65"/>
      <c r="B80" s="72"/>
      <c r="C80" s="71"/>
      <c r="D80" s="71"/>
      <c r="E80" s="71"/>
      <c r="F80" s="71"/>
      <c r="G80" s="71"/>
      <c r="H80" s="64"/>
    </row>
    <row r="81" spans="1:7" x14ac:dyDescent="0.2">
      <c r="A81" s="64"/>
      <c r="B81" s="72"/>
      <c r="C81" s="71"/>
      <c r="D81" s="71"/>
      <c r="E81" s="71"/>
      <c r="F81" s="71"/>
      <c r="G81" s="71"/>
    </row>
    <row r="82" spans="1:7" x14ac:dyDescent="0.2">
      <c r="A82" s="64"/>
      <c r="B82" s="65"/>
      <c r="C82" s="65"/>
      <c r="D82" s="65"/>
      <c r="E82" s="65"/>
      <c r="F82" s="65"/>
      <c r="G82" s="65"/>
    </row>
    <row r="83" spans="1:7" x14ac:dyDescent="0.2">
      <c r="A83" s="64"/>
      <c r="B83" s="65"/>
      <c r="C83" s="65"/>
      <c r="D83" s="65"/>
      <c r="E83" s="65"/>
      <c r="F83" s="65"/>
      <c r="G83" s="65"/>
    </row>
    <row r="84" spans="1:7" x14ac:dyDescent="0.2">
      <c r="A84" s="64"/>
      <c r="B84" s="69"/>
      <c r="C84" s="69"/>
      <c r="D84" s="69"/>
      <c r="E84" s="69"/>
      <c r="F84" s="69"/>
      <c r="G84" s="69"/>
    </row>
    <row r="85" spans="1:7" x14ac:dyDescent="0.2">
      <c r="A85" s="64"/>
      <c r="B85" s="66" t="s">
        <v>141</v>
      </c>
      <c r="C85" s="70"/>
      <c r="D85" s="70"/>
      <c r="E85" s="70"/>
      <c r="F85" s="70" t="s">
        <v>142</v>
      </c>
      <c r="G85" s="70"/>
    </row>
    <row r="86" spans="1:7" x14ac:dyDescent="0.2">
      <c r="A86" s="64"/>
      <c r="B86" s="68" t="s">
        <v>143</v>
      </c>
      <c r="C86" s="64"/>
      <c r="D86" s="64"/>
      <c r="E86" s="64"/>
      <c r="F86" s="62" t="s">
        <v>144</v>
      </c>
      <c r="G86" s="62"/>
    </row>
    <row r="87" spans="1:7" x14ac:dyDescent="0.2">
      <c r="A87" s="64"/>
      <c r="B87" s="67" t="s">
        <v>145</v>
      </c>
      <c r="C87" s="64"/>
      <c r="D87" s="64"/>
      <c r="E87" s="64"/>
      <c r="F87" s="63" t="s">
        <v>146</v>
      </c>
      <c r="G87" s="63"/>
    </row>
  </sheetData>
  <sheetProtection formatCells="0" formatColumns="0" formatRows="0" autoFilter="0"/>
  <mergeCells count="6">
    <mergeCell ref="A1:H1"/>
    <mergeCell ref="C2:G2"/>
    <mergeCell ref="H2:H3"/>
    <mergeCell ref="A2:B4"/>
    <mergeCell ref="F87:G87"/>
    <mergeCell ref="F86:G8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activeCell="C24" sqref="C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135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11892000</v>
      </c>
      <c r="D6" s="49">
        <v>10000</v>
      </c>
      <c r="E6" s="49">
        <f>C6+D6</f>
        <v>11902000</v>
      </c>
      <c r="F6" s="49">
        <v>7841002.4299999997</v>
      </c>
      <c r="G6" s="49">
        <v>7841002.4299999997</v>
      </c>
      <c r="H6" s="49">
        <f>E6-F6</f>
        <v>4060997.5700000003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290000</v>
      </c>
      <c r="D8" s="49">
        <v>-10000</v>
      </c>
      <c r="E8" s="49">
        <f>C8+D8</f>
        <v>280000</v>
      </c>
      <c r="F8" s="49">
        <v>231045.77</v>
      </c>
      <c r="G8" s="49">
        <v>181613.27</v>
      </c>
      <c r="H8" s="49">
        <f>E8-F8</f>
        <v>48954.23000000001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59</v>
      </c>
      <c r="C16" s="17">
        <f>SUM(C6+C8+C10+C12+C14)</f>
        <v>12182000</v>
      </c>
      <c r="D16" s="17">
        <f>SUM(D6+D8+D10+D12+D14)</f>
        <v>0</v>
      </c>
      <c r="E16" s="17">
        <f>SUM(E6+E8+E10+E12+E14)</f>
        <v>12182000</v>
      </c>
      <c r="F16" s="17">
        <f t="shared" ref="F16:H16" si="0">SUM(F6+F8+F10+F12+F14)</f>
        <v>8072048.1999999993</v>
      </c>
      <c r="G16" s="17">
        <f t="shared" si="0"/>
        <v>8022615.6999999993</v>
      </c>
      <c r="H16" s="17">
        <f t="shared" si="0"/>
        <v>4109951.8000000003</v>
      </c>
    </row>
    <row r="17" spans="2:7" x14ac:dyDescent="0.2">
      <c r="B17" s="74"/>
      <c r="C17" s="74"/>
      <c r="D17" s="74"/>
      <c r="E17" s="74"/>
      <c r="F17" s="74"/>
      <c r="G17" s="74"/>
    </row>
    <row r="18" spans="2:7" x14ac:dyDescent="0.2">
      <c r="B18" s="81"/>
      <c r="C18" s="80"/>
      <c r="D18" s="80"/>
      <c r="E18" s="80"/>
      <c r="F18" s="80"/>
      <c r="G18" s="80"/>
    </row>
    <row r="19" spans="2:7" x14ac:dyDescent="0.2">
      <c r="B19" s="81"/>
      <c r="C19" s="80"/>
      <c r="D19" s="80"/>
      <c r="E19" s="80"/>
      <c r="F19" s="80"/>
      <c r="G19" s="80"/>
    </row>
    <row r="20" spans="2:7" x14ac:dyDescent="0.2">
      <c r="B20" s="81"/>
      <c r="C20" s="80"/>
      <c r="D20" s="80"/>
      <c r="E20" s="80"/>
      <c r="F20" s="80"/>
      <c r="G20" s="80"/>
    </row>
    <row r="21" spans="2:7" x14ac:dyDescent="0.2">
      <c r="B21" s="74"/>
      <c r="C21" s="74"/>
      <c r="D21" s="74"/>
      <c r="E21" s="74"/>
      <c r="F21" s="74"/>
      <c r="G21" s="74"/>
    </row>
    <row r="22" spans="2:7" x14ac:dyDescent="0.2">
      <c r="B22" s="74"/>
      <c r="C22" s="74"/>
      <c r="D22" s="74"/>
      <c r="E22" s="74"/>
      <c r="F22" s="74"/>
      <c r="G22" s="74"/>
    </row>
    <row r="23" spans="2:7" x14ac:dyDescent="0.2">
      <c r="B23" s="78"/>
      <c r="C23" s="78"/>
      <c r="D23" s="78"/>
      <c r="E23" s="78"/>
      <c r="F23" s="78"/>
      <c r="G23" s="78"/>
    </row>
    <row r="24" spans="2:7" x14ac:dyDescent="0.2">
      <c r="B24" s="75" t="s">
        <v>141</v>
      </c>
      <c r="C24" s="79"/>
      <c r="D24" s="79"/>
      <c r="E24" s="79"/>
      <c r="F24" s="79" t="s">
        <v>142</v>
      </c>
      <c r="G24" s="79"/>
    </row>
    <row r="25" spans="2:7" x14ac:dyDescent="0.2">
      <c r="B25" s="77" t="s">
        <v>143</v>
      </c>
      <c r="C25" s="73"/>
      <c r="D25" s="73"/>
      <c r="E25" s="73"/>
      <c r="F25" s="62" t="s">
        <v>144</v>
      </c>
      <c r="G25" s="62"/>
    </row>
    <row r="26" spans="2:7" x14ac:dyDescent="0.2">
      <c r="B26" s="76" t="s">
        <v>145</v>
      </c>
      <c r="C26" s="73"/>
      <c r="D26" s="73"/>
      <c r="E26" s="73"/>
      <c r="F26" s="63" t="s">
        <v>146</v>
      </c>
      <c r="G26" s="63"/>
    </row>
  </sheetData>
  <sheetProtection formatCells="0" formatColumns="0" formatRows="0" autoFilter="0"/>
  <mergeCells count="6">
    <mergeCell ref="A1:H1"/>
    <mergeCell ref="C2:G2"/>
    <mergeCell ref="H2:H3"/>
    <mergeCell ref="A2:B4"/>
    <mergeCell ref="F26:G26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workbookViewId="0">
      <selection activeCell="C74" sqref="C7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137</v>
      </c>
      <c r="B1" s="52"/>
      <c r="C1" s="52"/>
      <c r="D1" s="52"/>
      <c r="E1" s="52"/>
      <c r="F1" s="52"/>
      <c r="G1" s="52"/>
      <c r="H1" s="5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6" t="s">
        <v>60</v>
      </c>
      <c r="B3" s="57"/>
      <c r="C3" s="51" t="s">
        <v>66</v>
      </c>
      <c r="D3" s="52"/>
      <c r="E3" s="52"/>
      <c r="F3" s="52"/>
      <c r="G3" s="53"/>
      <c r="H3" s="54" t="s">
        <v>65</v>
      </c>
    </row>
    <row r="4" spans="1:8" ht="24.95" customHeight="1" x14ac:dyDescent="0.2">
      <c r="A4" s="58"/>
      <c r="B4" s="59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5"/>
    </row>
    <row r="5" spans="1:8" x14ac:dyDescent="0.2">
      <c r="A5" s="60"/>
      <c r="B5" s="61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12182000</v>
      </c>
      <c r="D7" s="15">
        <v>0</v>
      </c>
      <c r="E7" s="15">
        <f>C7+D7</f>
        <v>12182000</v>
      </c>
      <c r="F7" s="15">
        <v>8072048.2000000002</v>
      </c>
      <c r="G7" s="15">
        <v>8022615.7000000002</v>
      </c>
      <c r="H7" s="15">
        <f>E7-F7</f>
        <v>4109951.8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6" t="s">
        <v>59</v>
      </c>
      <c r="C16" s="23">
        <f t="shared" ref="C16:H16" si="2">SUM(C7:C15)</f>
        <v>12182000</v>
      </c>
      <c r="D16" s="23">
        <f t="shared" si="2"/>
        <v>0</v>
      </c>
      <c r="E16" s="23">
        <f t="shared" si="2"/>
        <v>12182000</v>
      </c>
      <c r="F16" s="23">
        <f t="shared" si="2"/>
        <v>8072048.2000000002</v>
      </c>
      <c r="G16" s="23">
        <f t="shared" si="2"/>
        <v>8022615.7000000002</v>
      </c>
      <c r="H16" s="23">
        <f t="shared" si="2"/>
        <v>4109951.8</v>
      </c>
    </row>
    <row r="19" spans="1:8" ht="45" customHeight="1" x14ac:dyDescent="0.2">
      <c r="A19" s="51" t="s">
        <v>138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6" t="s">
        <v>60</v>
      </c>
      <c r="B21" s="57"/>
      <c r="C21" s="51" t="s">
        <v>66</v>
      </c>
      <c r="D21" s="52"/>
      <c r="E21" s="52"/>
      <c r="F21" s="52"/>
      <c r="G21" s="53"/>
      <c r="H21" s="54" t="s">
        <v>65</v>
      </c>
    </row>
    <row r="22" spans="1:8" ht="22.5" x14ac:dyDescent="0.2">
      <c r="A22" s="58"/>
      <c r="B22" s="59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5"/>
    </row>
    <row r="23" spans="1:8" x14ac:dyDescent="0.2">
      <c r="A23" s="60"/>
      <c r="B23" s="61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1" t="s">
        <v>139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6" t="s">
        <v>60</v>
      </c>
      <c r="B34" s="57"/>
      <c r="C34" s="51" t="s">
        <v>66</v>
      </c>
      <c r="D34" s="52"/>
      <c r="E34" s="52"/>
      <c r="F34" s="52"/>
      <c r="G34" s="53"/>
      <c r="H34" s="54" t="s">
        <v>65</v>
      </c>
    </row>
    <row r="35" spans="1:8" ht="22.5" x14ac:dyDescent="0.2">
      <c r="A35" s="58"/>
      <c r="B35" s="59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5"/>
    </row>
    <row r="36" spans="1:8" x14ac:dyDescent="0.2">
      <c r="A36" s="60"/>
      <c r="B36" s="61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82"/>
      <c r="B53" s="84"/>
      <c r="C53" s="84"/>
      <c r="D53" s="84"/>
      <c r="E53" s="84"/>
      <c r="F53" s="84"/>
      <c r="G53" s="84"/>
      <c r="H53" s="82"/>
    </row>
    <row r="54" spans="1:8" x14ac:dyDescent="0.2">
      <c r="A54" s="82"/>
      <c r="B54" s="91"/>
      <c r="C54" s="90"/>
      <c r="D54" s="90"/>
      <c r="E54" s="90"/>
      <c r="F54" s="90"/>
      <c r="G54" s="90"/>
      <c r="H54" s="82"/>
    </row>
    <row r="55" spans="1:8" x14ac:dyDescent="0.2">
      <c r="A55" s="82"/>
      <c r="B55" s="91"/>
      <c r="C55" s="90"/>
      <c r="D55" s="90"/>
      <c r="E55" s="90"/>
      <c r="F55" s="90"/>
      <c r="G55" s="90"/>
      <c r="H55" s="82"/>
    </row>
    <row r="56" spans="1:8" x14ac:dyDescent="0.2">
      <c r="A56" s="82"/>
      <c r="B56" s="91"/>
      <c r="C56" s="90"/>
      <c r="D56" s="90"/>
      <c r="E56" s="90"/>
      <c r="F56" s="90"/>
      <c r="G56" s="90"/>
      <c r="H56" s="82"/>
    </row>
    <row r="57" spans="1:8" x14ac:dyDescent="0.2">
      <c r="A57" s="82"/>
      <c r="B57" s="84"/>
      <c r="C57" s="84"/>
      <c r="D57" s="84"/>
      <c r="E57" s="84"/>
      <c r="F57" s="84"/>
      <c r="G57" s="84"/>
      <c r="H57" s="82"/>
    </row>
    <row r="58" spans="1:8" x14ac:dyDescent="0.2">
      <c r="A58" s="82"/>
      <c r="B58" s="84"/>
      <c r="C58" s="84"/>
      <c r="D58" s="84"/>
      <c r="E58" s="84"/>
      <c r="F58" s="84"/>
      <c r="G58" s="84"/>
      <c r="H58" s="82"/>
    </row>
    <row r="59" spans="1:8" x14ac:dyDescent="0.2">
      <c r="A59" s="82"/>
      <c r="B59" s="88"/>
      <c r="C59" s="88"/>
      <c r="D59" s="88"/>
      <c r="E59" s="88"/>
      <c r="F59" s="88"/>
      <c r="G59" s="88"/>
      <c r="H59" s="82"/>
    </row>
    <row r="60" spans="1:8" x14ac:dyDescent="0.2">
      <c r="A60" s="82"/>
      <c r="B60" s="85" t="s">
        <v>141</v>
      </c>
      <c r="C60" s="89"/>
      <c r="D60" s="89"/>
      <c r="E60" s="89"/>
      <c r="F60" s="89" t="s">
        <v>142</v>
      </c>
      <c r="G60" s="89"/>
      <c r="H60" s="82"/>
    </row>
    <row r="61" spans="1:8" x14ac:dyDescent="0.2">
      <c r="A61" s="82"/>
      <c r="B61" s="87" t="s">
        <v>143</v>
      </c>
      <c r="C61" s="82"/>
      <c r="D61" s="82"/>
      <c r="E61" s="82"/>
      <c r="F61" s="62" t="s">
        <v>144</v>
      </c>
      <c r="G61" s="62"/>
      <c r="H61" s="82"/>
    </row>
    <row r="62" spans="1:8" x14ac:dyDescent="0.2">
      <c r="A62" s="82"/>
      <c r="B62" s="86" t="s">
        <v>145</v>
      </c>
      <c r="C62" s="82"/>
      <c r="D62" s="82"/>
      <c r="E62" s="82"/>
      <c r="F62" s="63" t="s">
        <v>146</v>
      </c>
      <c r="G62" s="63"/>
      <c r="H62" s="82"/>
    </row>
  </sheetData>
  <sheetProtection formatCells="0" formatColumns="0" formatRows="0" insertRows="0" deleteRows="0" autoFilter="0"/>
  <mergeCells count="14">
    <mergeCell ref="F61:G61"/>
    <mergeCell ref="F62:G62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C56" sqref="C5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140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12182000</v>
      </c>
      <c r="D16" s="15">
        <f t="shared" si="3"/>
        <v>0</v>
      </c>
      <c r="E16" s="15">
        <f t="shared" si="3"/>
        <v>12182000</v>
      </c>
      <c r="F16" s="15">
        <f t="shared" si="3"/>
        <v>8072048.2000000002</v>
      </c>
      <c r="G16" s="15">
        <f t="shared" si="3"/>
        <v>8022615.7000000002</v>
      </c>
      <c r="H16" s="15">
        <f t="shared" si="3"/>
        <v>4109951.8</v>
      </c>
    </row>
    <row r="17" spans="1:8" x14ac:dyDescent="0.2">
      <c r="A17" s="37"/>
      <c r="B17" s="41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7"/>
      <c r="B18" s="41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12182000</v>
      </c>
      <c r="D22" s="15">
        <v>0</v>
      </c>
      <c r="E22" s="15">
        <f t="shared" si="5"/>
        <v>12182000</v>
      </c>
      <c r="F22" s="15">
        <v>8072048.2000000002</v>
      </c>
      <c r="G22" s="15">
        <v>8022615.7000000002</v>
      </c>
      <c r="H22" s="15">
        <f t="shared" si="4"/>
        <v>4109951.8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59</v>
      </c>
      <c r="C42" s="23">
        <f t="shared" ref="C42:H42" si="12">SUM(C36+C25+C16+C6)</f>
        <v>12182000</v>
      </c>
      <c r="D42" s="23">
        <f t="shared" si="12"/>
        <v>0</v>
      </c>
      <c r="E42" s="23">
        <f t="shared" si="12"/>
        <v>12182000</v>
      </c>
      <c r="F42" s="23">
        <f t="shared" si="12"/>
        <v>8072048.2000000002</v>
      </c>
      <c r="G42" s="23">
        <f t="shared" si="12"/>
        <v>8022615.7000000002</v>
      </c>
      <c r="H42" s="23">
        <f t="shared" si="12"/>
        <v>4109951.8</v>
      </c>
    </row>
    <row r="43" spans="1:8" x14ac:dyDescent="0.2">
      <c r="A43" s="94"/>
      <c r="B43" s="94"/>
      <c r="C43" s="94"/>
      <c r="D43" s="94"/>
      <c r="E43" s="94"/>
      <c r="F43" s="94"/>
      <c r="G43" s="94"/>
      <c r="H43" s="94"/>
    </row>
    <row r="44" spans="1:8" x14ac:dyDescent="0.2">
      <c r="A44" s="94"/>
      <c r="B44" s="101"/>
      <c r="C44" s="100"/>
      <c r="D44" s="100"/>
      <c r="E44" s="100"/>
      <c r="F44" s="100"/>
      <c r="G44" s="100"/>
      <c r="H44" s="94"/>
    </row>
    <row r="45" spans="1:8" x14ac:dyDescent="0.2">
      <c r="A45" s="94"/>
      <c r="B45" s="101"/>
      <c r="C45" s="100"/>
      <c r="D45" s="100"/>
      <c r="E45" s="100"/>
      <c r="F45" s="100"/>
      <c r="G45" s="100"/>
      <c r="H45" s="94"/>
    </row>
    <row r="46" spans="1:8" x14ac:dyDescent="0.2">
      <c r="A46" s="92"/>
      <c r="B46" s="101"/>
      <c r="C46" s="100"/>
      <c r="D46" s="100"/>
      <c r="E46" s="100"/>
      <c r="F46" s="100"/>
      <c r="G46" s="100"/>
      <c r="H46" s="92"/>
    </row>
    <row r="47" spans="1:8" x14ac:dyDescent="0.2">
      <c r="A47" s="92"/>
      <c r="B47" s="94"/>
      <c r="C47" s="94"/>
      <c r="D47" s="94"/>
      <c r="E47" s="94"/>
      <c r="F47" s="94"/>
      <c r="G47" s="94"/>
      <c r="H47" s="92"/>
    </row>
    <row r="48" spans="1:8" x14ac:dyDescent="0.2">
      <c r="A48" s="92"/>
      <c r="B48" s="94"/>
      <c r="C48" s="94"/>
      <c r="D48" s="94"/>
      <c r="E48" s="94"/>
      <c r="F48" s="94"/>
      <c r="G48" s="94"/>
      <c r="H48" s="92"/>
    </row>
    <row r="49" spans="1:8" x14ac:dyDescent="0.2">
      <c r="A49" s="93"/>
      <c r="B49" s="98"/>
      <c r="C49" s="98"/>
      <c r="D49" s="98"/>
      <c r="E49" s="98"/>
      <c r="F49" s="98"/>
      <c r="G49" s="98"/>
      <c r="H49" s="83"/>
    </row>
    <row r="50" spans="1:8" x14ac:dyDescent="0.2">
      <c r="A50" s="93"/>
      <c r="B50" s="95" t="s">
        <v>141</v>
      </c>
      <c r="C50" s="99"/>
      <c r="D50" s="99"/>
      <c r="E50" s="99"/>
      <c r="F50" s="99" t="s">
        <v>142</v>
      </c>
      <c r="G50" s="99"/>
      <c r="H50" s="83"/>
    </row>
    <row r="51" spans="1:8" x14ac:dyDescent="0.2">
      <c r="A51" s="93"/>
      <c r="B51" s="97" t="s">
        <v>143</v>
      </c>
      <c r="C51" s="92"/>
      <c r="D51" s="92"/>
      <c r="E51" s="92"/>
      <c r="F51" s="62" t="s">
        <v>144</v>
      </c>
      <c r="G51" s="62"/>
      <c r="H51" s="83"/>
    </row>
    <row r="52" spans="1:8" x14ac:dyDescent="0.2">
      <c r="A52" s="93"/>
      <c r="B52" s="96" t="s">
        <v>145</v>
      </c>
      <c r="C52" s="92"/>
      <c r="D52" s="92"/>
      <c r="E52" s="92"/>
      <c r="F52" s="63" t="s">
        <v>146</v>
      </c>
      <c r="G52" s="63"/>
      <c r="H52" s="83"/>
    </row>
  </sheetData>
  <sheetProtection formatCells="0" formatColumns="0" formatRows="0" autoFilter="0"/>
  <mergeCells count="6">
    <mergeCell ref="A1:H1"/>
    <mergeCell ref="A2:B4"/>
    <mergeCell ref="C2:G2"/>
    <mergeCell ref="H2:H3"/>
    <mergeCell ref="F52:G52"/>
    <mergeCell ref="F51:G5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2018-03-08T21:21:25Z</cp:lastPrinted>
  <dcterms:created xsi:type="dcterms:W3CDTF">2014-02-10T03:37:14Z</dcterms:created>
  <dcterms:modified xsi:type="dcterms:W3CDTF">2020-11-19T20:59:24Z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