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1\Desktop\TRIMESTRES 2020\2DO. TRIMESTRE 2020\"/>
    </mc:Choice>
  </mc:AlternateContent>
  <bookViews>
    <workbookView xWindow="0" yWindow="0" windowWidth="15360" windowHeight="834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52" i="4" l="1"/>
  <c r="G52" i="4"/>
  <c r="F52" i="4"/>
  <c r="E52" i="4"/>
  <c r="D52" i="4"/>
  <c r="H50" i="4"/>
  <c r="H48" i="4"/>
  <c r="H46" i="4"/>
  <c r="H44" i="4"/>
  <c r="H42" i="4"/>
  <c r="H40" i="4"/>
  <c r="H38" i="4"/>
  <c r="E50" i="4"/>
  <c r="E48" i="4"/>
  <c r="E46" i="4"/>
  <c r="E44" i="4"/>
  <c r="E42" i="4"/>
  <c r="E40" i="4"/>
  <c r="E38" i="4"/>
  <c r="C52" i="4"/>
  <c r="H30" i="4"/>
  <c r="G30" i="4"/>
  <c r="F30" i="4"/>
  <c r="H28" i="4"/>
  <c r="H27" i="4"/>
  <c r="H26" i="4"/>
  <c r="H25" i="4"/>
  <c r="E30" i="4"/>
  <c r="E28" i="4"/>
  <c r="E27" i="4"/>
  <c r="E26" i="4"/>
  <c r="E25" i="4"/>
  <c r="D30" i="4"/>
  <c r="C30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16" i="4" l="1"/>
  <c r="E1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H23" i="5"/>
  <c r="H21" i="5"/>
  <c r="H20" i="5"/>
  <c r="H19" i="5"/>
  <c r="H18" i="5"/>
  <c r="H17" i="5"/>
  <c r="H14" i="5"/>
  <c r="H13" i="5"/>
  <c r="H12" i="5"/>
  <c r="H11" i="5"/>
  <c r="H10" i="5"/>
  <c r="H9" i="5"/>
  <c r="H8" i="5"/>
  <c r="H6" i="5" s="1"/>
  <c r="H7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E22" i="5"/>
  <c r="H22" i="5" s="1"/>
  <c r="E21" i="5"/>
  <c r="E20" i="5"/>
  <c r="E19" i="5"/>
  <c r="E18" i="5"/>
  <c r="E17" i="5"/>
  <c r="E14" i="5"/>
  <c r="E13" i="5"/>
  <c r="E6" i="5" s="1"/>
  <c r="E12" i="5"/>
  <c r="E11" i="5"/>
  <c r="E10" i="5"/>
  <c r="E9" i="5"/>
  <c r="E8" i="5"/>
  <c r="E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42" i="5" s="1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E9" i="6"/>
  <c r="E10" i="6"/>
  <c r="H10" i="6" s="1"/>
  <c r="E11" i="6"/>
  <c r="E12" i="6"/>
  <c r="H76" i="6"/>
  <c r="H75" i="6"/>
  <c r="H74" i="6"/>
  <c r="H73" i="6"/>
  <c r="H72" i="6"/>
  <c r="H71" i="6"/>
  <c r="H70" i="6"/>
  <c r="H69" i="6"/>
  <c r="H67" i="6"/>
  <c r="H66" i="6"/>
  <c r="H64" i="6"/>
  <c r="H63" i="6"/>
  <c r="H62" i="6"/>
  <c r="H61" i="6"/>
  <c r="H60" i="6"/>
  <c r="H59" i="6"/>
  <c r="H58" i="6"/>
  <c r="H56" i="6"/>
  <c r="H55" i="6"/>
  <c r="H54" i="6"/>
  <c r="H53" i="6"/>
  <c r="H52" i="6"/>
  <c r="H51" i="6"/>
  <c r="H50" i="6"/>
  <c r="H49" i="6"/>
  <c r="H48" i="6"/>
  <c r="H47" i="6"/>
  <c r="H46" i="6"/>
  <c r="H45" i="6"/>
  <c r="H42" i="6"/>
  <c r="H41" i="6"/>
  <c r="H40" i="6"/>
  <c r="H39" i="6"/>
  <c r="H38" i="6"/>
  <c r="H36" i="6"/>
  <c r="H35" i="6"/>
  <c r="H34" i="6"/>
  <c r="H26" i="6"/>
  <c r="H22" i="6"/>
  <c r="H21" i="6"/>
  <c r="H17" i="6"/>
  <c r="H16" i="6"/>
  <c r="H15" i="6"/>
  <c r="H12" i="6"/>
  <c r="H11" i="6"/>
  <c r="H9" i="6"/>
  <c r="H8" i="6"/>
  <c r="E76" i="6"/>
  <c r="E75" i="6"/>
  <c r="E74" i="6"/>
  <c r="E73" i="6"/>
  <c r="E72" i="6"/>
  <c r="E71" i="6"/>
  <c r="E70" i="6"/>
  <c r="E69" i="6"/>
  <c r="E68" i="6"/>
  <c r="H68" i="6" s="1"/>
  <c r="E67" i="6"/>
  <c r="E66" i="6"/>
  <c r="E64" i="6"/>
  <c r="E63" i="6"/>
  <c r="E62" i="6"/>
  <c r="E61" i="6"/>
  <c r="E60" i="6"/>
  <c r="E59" i="6"/>
  <c r="E58" i="6"/>
  <c r="E56" i="6"/>
  <c r="E55" i="6"/>
  <c r="E54" i="6"/>
  <c r="E53" i="6"/>
  <c r="E52" i="6"/>
  <c r="E51" i="6"/>
  <c r="E50" i="6"/>
  <c r="E49" i="6"/>
  <c r="E48" i="6"/>
  <c r="E47" i="6"/>
  <c r="E46" i="6"/>
  <c r="E45" i="6"/>
  <c r="E44" i="6"/>
  <c r="H44" i="6" s="1"/>
  <c r="E42" i="6"/>
  <c r="E41" i="6"/>
  <c r="E40" i="6"/>
  <c r="E39" i="6"/>
  <c r="E38" i="6"/>
  <c r="E37" i="6"/>
  <c r="H37" i="6" s="1"/>
  <c r="E36" i="6"/>
  <c r="E35" i="6"/>
  <c r="E34" i="6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E25" i="6"/>
  <c r="H25" i="6" s="1"/>
  <c r="E24" i="6"/>
  <c r="H24" i="6" s="1"/>
  <c r="E22" i="6"/>
  <c r="E21" i="6"/>
  <c r="E20" i="6"/>
  <c r="H20" i="6" s="1"/>
  <c r="E19" i="6"/>
  <c r="H19" i="6" s="1"/>
  <c r="E18" i="6"/>
  <c r="H18" i="6" s="1"/>
  <c r="E17" i="6"/>
  <c r="E16" i="6"/>
  <c r="E15" i="6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G42" i="5" l="1"/>
  <c r="F42" i="5"/>
  <c r="D42" i="5"/>
  <c r="H16" i="5"/>
  <c r="H42" i="5" s="1"/>
  <c r="E16" i="8"/>
  <c r="H6" i="8"/>
  <c r="E65" i="6"/>
  <c r="H65" i="6" s="1"/>
  <c r="E57" i="6"/>
  <c r="H57" i="6" s="1"/>
  <c r="E43" i="6"/>
  <c r="H43" i="6" s="1"/>
  <c r="E33" i="6"/>
  <c r="H33" i="6" s="1"/>
  <c r="E23" i="6"/>
  <c r="H23" i="6" s="1"/>
  <c r="E13" i="6"/>
  <c r="G77" i="6"/>
  <c r="H13" i="6"/>
  <c r="F77" i="6"/>
  <c r="D77" i="6"/>
  <c r="C77" i="6"/>
  <c r="E5" i="6"/>
  <c r="E25" i="5"/>
  <c r="E16" i="5"/>
  <c r="E42" i="5"/>
  <c r="H16" i="8"/>
  <c r="E77" i="6" l="1"/>
  <c r="H5" i="6"/>
  <c r="H77" i="6" s="1"/>
</calcChain>
</file>

<file path=xl/sharedStrings.xml><?xml version="1.0" encoding="utf-8"?>
<sst xmlns="http://schemas.openxmlformats.org/spreadsheetml/2006/main" count="223" uniqueCount="147">
  <si>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</si>
  <si>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</si>
  <si>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</si>
  <si>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</si>
  <si>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</si>
  <si>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</si>
  <si>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</si>
  <si>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</si>
  <si>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</si>
  <si>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</si>
  <si>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</si>
  <si>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</si>
  <si>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</si>
  <si>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</si>
  <si>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</si>
  <si>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</si>
  <si>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</si>
  <si>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</si>
  <si>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</si>
  <si>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</si>
  <si>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</si>
  <si>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</si>
  <si>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</si>
  <si>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</si>
  <si>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</si>
  <si>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</si>
  <si>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</si>
  <si>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</si>
  <si>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</si>
  <si>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</si>
  <si>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</si>
  <si>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</si>
  <si>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</si>
  <si>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</si>
  <si>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</si>
  <si>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</si>
  <si>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</si>
  <si>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</si>
  <si>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</si>
  <si>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</si>
  <si>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</si>
  <si>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</si>
  <si>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</si>
  <si>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</si>
  <si>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</si>
  <si>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</si>
  <si>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</si>
  <si>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</si>
  <si>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</si>
  <si>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</si>
  <si>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</si>
  <si>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</si>
  <si>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</si>
  <si>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</si>
  <si>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</si>
  <si>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</si>
  <si>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</si>
  <si>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</si>
  <si>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</si>
  <si>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</si>
  <si>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</si>
  <si>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</si>
  <si>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</si>
  <si>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</si>
  <si>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</si>
  <si>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</si>
  <si>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</si>
  <si>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</si>
  <si>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</si>
  <si>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</si>
  <si>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</si>
  <si>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</si>
  <si>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</si>
  <si>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</si>
  <si>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</si>
  <si>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</si>
  <si>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</si>
  <si>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</si>
  <si>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</si>
  <si>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</si>
  <si>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</si>
  <si>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</si>
  <si>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</si>
  <si>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</si>
  <si>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</si>
  <si>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</si>
  <si>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</si>
  <si>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</si>
  <si>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</si>
  <si>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</si>
  <si>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</si>
  <si>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</si>
  <si>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</si>
  <si>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</si>
  <si>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</si>
  <si>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</si>
  <si>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</si>
  <si>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</si>
  <si>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</si>
  <si>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</si>
  <si>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</si>
  <si>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</si>
  <si>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</si>
  <si>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</si>
  <si>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</si>
  <si>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</si>
  <si>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</si>
  <si>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</si>
  <si>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</si>
  <si>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</si>
  <si>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</si>
  <si>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</si>
  <si>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</si>
  <si>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</si>
  <si>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</si>
  <si>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</si>
  <si>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</si>
  <si>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</si>
  <si>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</si>
  <si>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</si>
  <si>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</si>
  <si>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</si>
  <si>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</si>
  <si>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</si>
  <si>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</si>
  <si>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</si>
  <si>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</si>
  <si>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</si>
  <si>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</si>
  <si>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</si>
  <si>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</si>
  <si>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</si>
  <si>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</si>
  <si>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</si>
  <si>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DIRECCIÓN GENERAL</t>
  </si>
  <si>
    <t>SISTEMA PARA EL DESARROLLO INTEGRAL DE LA FAMILIA DEL MUNICIPIO DE ROMITA, GTO.
ESTADO ANALÍTICO DEL EJERCICIO DEL PRESUPUESTO DE EGRESOS
Clasificación por Objeto del Gasto (Capítulo y Concepto)
Del 1 de Enero al 30 de Junio 2020</t>
  </si>
  <si>
    <t>____________________________</t>
  </si>
  <si>
    <t>_________________________________</t>
  </si>
  <si>
    <t>DIRECTORA GENERAL</t>
  </si>
  <si>
    <t>DIRECTORA ADMINISTRATIVA</t>
  </si>
  <si>
    <t>Lic. Monica Guadalupe Ramírez González</t>
  </si>
  <si>
    <t>C.P. Brenda Liliana Domínguez Guadián</t>
  </si>
  <si>
    <t>SISTEMA PARA EL DESARROLLO INTEGRAL DE LA FAMILIA DEL MUNICIPIO DE ROMITA, GTO.
ESTADO ANALÍTICO DEL EJERCICIO DEL PRESUPUESTO DE EGRESOS
Clasificación Económica (por Tipo de Gasto)
Del 1 de Enero al 30 de Junio del 2020</t>
  </si>
  <si>
    <t>SISTEMA PARA EL DESARROLLO INTEGRAL DE LA FAMILIA DEL MUNICIPIO DE ROMITA, GTO.
ESTADO ANALÍTICO DEL EJERCICIO DEL PRESUPUESTO DE EGRESOS
Clasificación Administrativa
Del 1 de Enero al 30 de Junio del 2020</t>
  </si>
  <si>
    <t>Gobierno (Federal/Estatal/Municipal) de SISTEMA PARA EL DESARROLLO INTEGRAL DE LA FAMILIA DEL MUNICIPIO DE ROMITA, GTO.
Estado Analítico del Ejercicio del Presupuesto de Egresos
Clasificación Administrativa
Del 1 de Enero al 30 de Junio del 2020</t>
  </si>
  <si>
    <t>Sector Paraestatal del Gobierno (Federal/Estatal/Municipal) de SISTEMA PARA EL DESARROLLO INTEGRAL DE LA FAMILIA DEL MUNICIPIO DE ROMITA, GTO.
Estado Analítico del Ejercicio del Presupuesto de Egresos
Clasificación Administrativa
Del 1 de Enero al 30 de Junio del 2020</t>
  </si>
  <si>
    <t>SISTEMA PARA EL DESARROLLO INTEGRAL DE LA FAMILIA DEL MUNICIPIO DE ROMITA, GTO.
ESTADO ANALÍTICO DEL EJERCICIO DEL PRESUPUESTO DE EGRESOS
Clasificación Funcional (Finalidad y Función)
Del 1 de Enero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</si>
</sst>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1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9" fontId="2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0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left"/>
      <protection locked="0"/>
    </xf>
    <xf numFmtId="4" fontId="3" fillId="0" borderId="13" xfId="0" applyNumberFormat="1" applyFont="1" applyFill="1" applyBorder="1" applyProtection="1">
      <protection locked="0"/>
    </xf>
    <xf numFmtId="4" fontId="3" fillId="0" borderId="15" xfId="0" applyNumberFormat="1" applyFont="1" applyFill="1" applyBorder="1" applyProtection="1">
      <protection locked="0"/>
    </xf>
    <xf numFmtId="4" fontId="3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3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7" fillId="0" borderId="9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left"/>
    </xf>
    <xf numFmtId="0" fontId="8" fillId="0" borderId="1" xfId="0" applyFont="1" applyBorder="1" applyAlignment="1">
      <alignment horizontal="center" vertical="center" wrapText="1"/>
    </xf>
    <xf numFmtId="4" fontId="3" fillId="0" borderId="15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0" borderId="0" xfId="8" applyFont="1" applyBorder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0" fillId="0" borderId="0" xfId="0"/>
    <xf numFmtId="0" fontId="0" fillId="0" borderId="0" xfId="0" applyFont="1" applyFill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center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7" fillId="0" borderId="0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Fill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center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7" fillId="0" borderId="0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center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7" fillId="0" borderId="0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0" fillId="0" borderId="0" xfId="0"/>
    <xf numFmtId="0" fontId="0" fillId="0" borderId="0" xfId="0" applyFont="1" applyFill="1" applyProtection="1"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 applyProtection="1">
      <alignment horizontal="left" vertical="center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7" fillId="0" borderId="0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left"/>
      <protection locked="0"/>
    </xf>
  </cellXfs>
  <cellStyles count="91">
    <cellStyle name="=C:\WINNT\SYSTEM32\COMMAND.COM" xfId="72"/>
    <cellStyle name="Euro" xfId="1"/>
    <cellStyle name="Millares 2" xfId="2"/>
    <cellStyle name="Millares 2 10" xfId="32"/>
    <cellStyle name="Millares 2 11" xfId="24"/>
    <cellStyle name="Millares 2 12" xfId="16"/>
    <cellStyle name="Millares 2 2" xfId="3"/>
    <cellStyle name="Millares 2 2 10" xfId="17"/>
    <cellStyle name="Millares 2 2 2" xfId="83"/>
    <cellStyle name="Millares 2 2 3" xfId="74"/>
    <cellStyle name="Millares 2 2 4" xfId="65"/>
    <cellStyle name="Millares 2 2 5" xfId="57"/>
    <cellStyle name="Millares 2 2 6" xfId="49"/>
    <cellStyle name="Millares 2 2 7" xfId="41"/>
    <cellStyle name="Millares 2 2 8" xfId="33"/>
    <cellStyle name="Millares 2 2 9" xfId="25"/>
    <cellStyle name="Millares 2 3" xfId="4"/>
    <cellStyle name="Millares 2 3 10" xfId="18"/>
    <cellStyle name="Millares 2 3 2" xfId="84"/>
    <cellStyle name="Millares 2 3 3" xfId="75"/>
    <cellStyle name="Millares 2 3 4" xfId="66"/>
    <cellStyle name="Millares 2 3 5" xfId="58"/>
    <cellStyle name="Millares 2 3 6" xfId="50"/>
    <cellStyle name="Millares 2 3 7" xfId="42"/>
    <cellStyle name="Millares 2 3 8" xfId="34"/>
    <cellStyle name="Millares 2 3 9" xfId="26"/>
    <cellStyle name="Millares 2 4" xfId="82"/>
    <cellStyle name="Millares 2 5" xfId="73"/>
    <cellStyle name="Millares 2 6" xfId="64"/>
    <cellStyle name="Millares 2 7" xfId="56"/>
    <cellStyle name="Millares 2 8" xfId="48"/>
    <cellStyle name="Millares 2 9" xfId="40"/>
    <cellStyle name="Millares 3" xfId="5"/>
    <cellStyle name="Millares 3 10" xfId="19"/>
    <cellStyle name="Millares 3 2" xfId="85"/>
    <cellStyle name="Millares 3 3" xfId="76"/>
    <cellStyle name="Millares 3 4" xfId="67"/>
    <cellStyle name="Millares 3 5" xfId="59"/>
    <cellStyle name="Millares 3 6" xfId="51"/>
    <cellStyle name="Millares 3 7" xfId="43"/>
    <cellStyle name="Millares 3 8" xfId="35"/>
    <cellStyle name="Millares 3 9" xfId="27"/>
    <cellStyle name="Moneda 2" xfId="6"/>
    <cellStyle name="Moneda 2 10" xfId="20"/>
    <cellStyle name="Moneda 2 2" xfId="86"/>
    <cellStyle name="Moneda 2 3" xfId="77"/>
    <cellStyle name="Moneda 2 4" xfId="68"/>
    <cellStyle name="Moneda 2 5" xfId="60"/>
    <cellStyle name="Moneda 2 6" xfId="52"/>
    <cellStyle name="Moneda 2 7" xfId="44"/>
    <cellStyle name="Moneda 2 8" xfId="36"/>
    <cellStyle name="Moneda 2 9" xfId="28"/>
    <cellStyle name="Normal" xfId="0" builtinId="0"/>
    <cellStyle name="Normal 2" xfId="7"/>
    <cellStyle name="Normal 2 10" xfId="29"/>
    <cellStyle name="Normal 2 11" xfId="21"/>
    <cellStyle name="Normal 2 2" xfId="8"/>
    <cellStyle name="Normal 2 3" xfId="87"/>
    <cellStyle name="Normal 2 4" xfId="78"/>
    <cellStyle name="Normal 2 5" xfId="69"/>
    <cellStyle name="Normal 2 6" xfId="61"/>
    <cellStyle name="Normal 2 7" xfId="53"/>
    <cellStyle name="Normal 2 8" xfId="45"/>
    <cellStyle name="Normal 2 9" xfId="37"/>
    <cellStyle name="Normal 3" xfId="9"/>
    <cellStyle name="Normal 3 2" xfId="88"/>
    <cellStyle name="Normal 3 3" xfId="79"/>
    <cellStyle name="Normal 4" xfId="10"/>
    <cellStyle name="Normal 4 2" xfId="11"/>
    <cellStyle name="Normal 5" xfId="12"/>
    <cellStyle name="Normal 5 2" xfId="13"/>
    <cellStyle name="Normal 6" xfId="14"/>
    <cellStyle name="Normal 6 10" xfId="30"/>
    <cellStyle name="Normal 6 11" xfId="22"/>
    <cellStyle name="Normal 6 2" xfId="15"/>
    <cellStyle name="Normal 6 2 10" xfId="23"/>
    <cellStyle name="Normal 6 2 2" xfId="90"/>
    <cellStyle name="Normal 6 2 3" xfId="81"/>
    <cellStyle name="Normal 6 2 4" xfId="71"/>
    <cellStyle name="Normal 6 2 5" xfId="63"/>
    <cellStyle name="Normal 6 2 6" xfId="55"/>
    <cellStyle name="Normal 6 2 7" xfId="47"/>
    <cellStyle name="Normal 6 2 8" xfId="39"/>
    <cellStyle name="Normal 6 2 9" xfId="31"/>
    <cellStyle name="Normal 6 3" xfId="89"/>
    <cellStyle name="Normal 6 4" xfId="80"/>
    <cellStyle name="Normal 6 5" xfId="70"/>
    <cellStyle name="Normal 6 6" xfId="62"/>
    <cellStyle name="Normal 6 7" xfId="54"/>
    <cellStyle name="Normal 6 8" xfId="46"/>
    <cellStyle name="Normal 6 9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0</xdr:row>
      <xdr:rowOff>607408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04875" cy="6074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704850</xdr:colOff>
      <xdr:row>0</xdr:row>
      <xdr:rowOff>621057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66775" cy="6210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1783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00100" cy="57328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0</xdr:row>
      <xdr:rowOff>607408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47725" cy="6074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showGridLines="0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135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8" t="s">
        <v>67</v>
      </c>
      <c r="B5" s="7"/>
      <c r="C5" s="14">
        <f>SUM(C6:C12)</f>
        <v>9074900.75</v>
      </c>
      <c r="D5" s="14">
        <f>SUM(D6:D12)</f>
        <v>80000</v>
      </c>
      <c r="E5" s="14">
        <f>C5+D5</f>
        <v>9154900.75</v>
      </c>
      <c r="F5" s="14">
        <f>SUM(F6:F12)</f>
        <v>3698114.85</v>
      </c>
      <c r="G5" s="14">
        <f>SUM(G6:G12)</f>
        <v>3698114.85</v>
      </c>
      <c r="H5" s="14">
        <f>E5-F5</f>
        <v>5456785.9000000004</v>
      </c>
    </row>
    <row r="6" spans="1:8" x14ac:dyDescent="0.2">
      <c r="A6" s="49">
        <v>1100</v>
      </c>
      <c r="B6" s="11" t="s">
        <v>76</v>
      </c>
      <c r="C6" s="15">
        <v>6093340.0800000001</v>
      </c>
      <c r="D6" s="15">
        <v>-27380</v>
      </c>
      <c r="E6" s="15">
        <f t="shared" ref="E6:E69" si="0">C6+D6</f>
        <v>6065960.0800000001</v>
      </c>
      <c r="F6" s="15">
        <v>2505381.2799999998</v>
      </c>
      <c r="G6" s="15">
        <v>2505381.2799999998</v>
      </c>
      <c r="H6" s="15">
        <f t="shared" ref="H6:H69" si="1">E6-F6</f>
        <v>3560578.8000000003</v>
      </c>
    </row>
    <row r="7" spans="1:8" x14ac:dyDescent="0.2">
      <c r="A7" s="49">
        <v>1200</v>
      </c>
      <c r="B7" s="11" t="s">
        <v>77</v>
      </c>
      <c r="C7" s="15">
        <v>180000</v>
      </c>
      <c r="D7" s="15">
        <v>107380</v>
      </c>
      <c r="E7" s="15">
        <f t="shared" si="0"/>
        <v>287380</v>
      </c>
      <c r="F7" s="15">
        <v>241428.01</v>
      </c>
      <c r="G7" s="15">
        <v>241428.01</v>
      </c>
      <c r="H7" s="15">
        <f t="shared" si="1"/>
        <v>45951.989999999991</v>
      </c>
    </row>
    <row r="8" spans="1:8" x14ac:dyDescent="0.2">
      <c r="A8" s="49">
        <v>1300</v>
      </c>
      <c r="B8" s="11" t="s">
        <v>78</v>
      </c>
      <c r="C8" s="15">
        <v>983161.68</v>
      </c>
      <c r="D8" s="15">
        <v>0</v>
      </c>
      <c r="E8" s="15">
        <f t="shared" si="0"/>
        <v>983161.68</v>
      </c>
      <c r="F8" s="15">
        <v>58135.43</v>
      </c>
      <c r="G8" s="15">
        <v>58135.43</v>
      </c>
      <c r="H8" s="15">
        <f t="shared" si="1"/>
        <v>925026.25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79</v>
      </c>
      <c r="C10" s="15">
        <v>1818398.99</v>
      </c>
      <c r="D10" s="15">
        <v>0</v>
      </c>
      <c r="E10" s="15">
        <f t="shared" si="0"/>
        <v>1818398.99</v>
      </c>
      <c r="F10" s="15">
        <v>893170.13</v>
      </c>
      <c r="G10" s="15">
        <v>893170.13</v>
      </c>
      <c r="H10" s="15">
        <f t="shared" si="1"/>
        <v>925228.86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80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8" t="s">
        <v>68</v>
      </c>
      <c r="B13" s="7"/>
      <c r="C13" s="15">
        <f>SUM(C14:C22)</f>
        <v>801323.9</v>
      </c>
      <c r="D13" s="15">
        <f>SUM(D14:D22)</f>
        <v>0</v>
      </c>
      <c r="E13" s="15">
        <f t="shared" si="0"/>
        <v>801323.9</v>
      </c>
      <c r="F13" s="15">
        <f>SUM(F14:F22)</f>
        <v>388996.57</v>
      </c>
      <c r="G13" s="15">
        <f>SUM(G14:G22)</f>
        <v>388996.57</v>
      </c>
      <c r="H13" s="15">
        <f t="shared" si="1"/>
        <v>412327.33</v>
      </c>
    </row>
    <row r="14" spans="1:8" x14ac:dyDescent="0.2">
      <c r="A14" s="49">
        <v>2100</v>
      </c>
      <c r="B14" s="11" t="s">
        <v>81</v>
      </c>
      <c r="C14" s="15">
        <v>120400</v>
      </c>
      <c r="D14" s="15">
        <v>0</v>
      </c>
      <c r="E14" s="15">
        <f t="shared" si="0"/>
        <v>120400</v>
      </c>
      <c r="F14" s="15">
        <v>86391.83</v>
      </c>
      <c r="G14" s="15">
        <v>86391.83</v>
      </c>
      <c r="H14" s="15">
        <f t="shared" si="1"/>
        <v>34008.17</v>
      </c>
    </row>
    <row r="15" spans="1:8" x14ac:dyDescent="0.2">
      <c r="A15" s="49">
        <v>2200</v>
      </c>
      <c r="B15" s="11" t="s">
        <v>82</v>
      </c>
      <c r="C15" s="15">
        <v>0</v>
      </c>
      <c r="D15" s="15">
        <v>0</v>
      </c>
      <c r="E15" s="15">
        <f t="shared" si="0"/>
        <v>0</v>
      </c>
      <c r="F15" s="15">
        <v>0</v>
      </c>
      <c r="G15" s="15">
        <v>0</v>
      </c>
      <c r="H15" s="15">
        <f t="shared" si="1"/>
        <v>0</v>
      </c>
    </row>
    <row r="16" spans="1:8" x14ac:dyDescent="0.2">
      <c r="A16" s="49">
        <v>2300</v>
      </c>
      <c r="B16" s="11" t="s">
        <v>83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49">
        <v>2400</v>
      </c>
      <c r="B17" s="11" t="s">
        <v>84</v>
      </c>
      <c r="C17" s="15">
        <v>0</v>
      </c>
      <c r="D17" s="15">
        <v>0</v>
      </c>
      <c r="E17" s="15">
        <f t="shared" si="0"/>
        <v>0</v>
      </c>
      <c r="F17" s="15">
        <v>0</v>
      </c>
      <c r="G17" s="15">
        <v>0</v>
      </c>
      <c r="H17" s="15">
        <f t="shared" si="1"/>
        <v>0</v>
      </c>
    </row>
    <row r="18" spans="1:8" x14ac:dyDescent="0.2">
      <c r="A18" s="49">
        <v>2500</v>
      </c>
      <c r="B18" s="11" t="s">
        <v>85</v>
      </c>
      <c r="C18" s="15">
        <v>42640</v>
      </c>
      <c r="D18" s="15">
        <v>0</v>
      </c>
      <c r="E18" s="15">
        <f t="shared" si="0"/>
        <v>42640</v>
      </c>
      <c r="F18" s="15">
        <v>38963.25</v>
      </c>
      <c r="G18" s="15">
        <v>38963.25</v>
      </c>
      <c r="H18" s="15">
        <f t="shared" si="1"/>
        <v>3676.75</v>
      </c>
    </row>
    <row r="19" spans="1:8" x14ac:dyDescent="0.2">
      <c r="A19" s="49">
        <v>2600</v>
      </c>
      <c r="B19" s="11" t="s">
        <v>86</v>
      </c>
      <c r="C19" s="15">
        <v>622683.9</v>
      </c>
      <c r="D19" s="15">
        <v>0</v>
      </c>
      <c r="E19" s="15">
        <f t="shared" si="0"/>
        <v>622683.9</v>
      </c>
      <c r="F19" s="15">
        <v>261653.25</v>
      </c>
      <c r="G19" s="15">
        <v>261653.25</v>
      </c>
      <c r="H19" s="15">
        <f t="shared" si="1"/>
        <v>361030.65</v>
      </c>
    </row>
    <row r="20" spans="1:8" x14ac:dyDescent="0.2">
      <c r="A20" s="49">
        <v>2700</v>
      </c>
      <c r="B20" s="11" t="s">
        <v>87</v>
      </c>
      <c r="C20" s="15">
        <v>15600</v>
      </c>
      <c r="D20" s="15">
        <v>0</v>
      </c>
      <c r="E20" s="15">
        <f t="shared" si="0"/>
        <v>15600</v>
      </c>
      <c r="F20" s="15">
        <v>1988.24</v>
      </c>
      <c r="G20" s="15">
        <v>1988.24</v>
      </c>
      <c r="H20" s="15">
        <f t="shared" si="1"/>
        <v>13611.76</v>
      </c>
    </row>
    <row r="21" spans="1:8" x14ac:dyDescent="0.2">
      <c r="A21" s="49">
        <v>2800</v>
      </c>
      <c r="B21" s="11" t="s">
        <v>88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89</v>
      </c>
      <c r="C22" s="15">
        <v>0</v>
      </c>
      <c r="D22" s="15">
        <v>0</v>
      </c>
      <c r="E22" s="15">
        <f t="shared" si="0"/>
        <v>0</v>
      </c>
      <c r="F22" s="15">
        <v>0</v>
      </c>
      <c r="G22" s="15">
        <v>0</v>
      </c>
      <c r="H22" s="15">
        <f t="shared" si="1"/>
        <v>0</v>
      </c>
    </row>
    <row r="23" spans="1:8" x14ac:dyDescent="0.2">
      <c r="A23" s="48" t="s">
        <v>69</v>
      </c>
      <c r="B23" s="7"/>
      <c r="C23" s="15">
        <f>SUM(C24:C32)</f>
        <v>1053775.3500000001</v>
      </c>
      <c r="D23" s="15">
        <f>SUM(D24:D32)</f>
        <v>-56000</v>
      </c>
      <c r="E23" s="15">
        <f t="shared" si="0"/>
        <v>997775.35000000009</v>
      </c>
      <c r="F23" s="15">
        <f>SUM(F24:F32)</f>
        <v>540657.74</v>
      </c>
      <c r="G23" s="15">
        <f>SUM(G24:G32)</f>
        <v>540657.74</v>
      </c>
      <c r="H23" s="15">
        <f t="shared" si="1"/>
        <v>457117.6100000001</v>
      </c>
    </row>
    <row r="24" spans="1:8" x14ac:dyDescent="0.2">
      <c r="A24" s="49">
        <v>3100</v>
      </c>
      <c r="B24" s="11" t="s">
        <v>90</v>
      </c>
      <c r="C24" s="15">
        <v>302960</v>
      </c>
      <c r="D24" s="15">
        <v>0</v>
      </c>
      <c r="E24" s="15">
        <f t="shared" si="0"/>
        <v>302960</v>
      </c>
      <c r="F24" s="15">
        <v>138300.29999999999</v>
      </c>
      <c r="G24" s="15">
        <v>138300.29999999999</v>
      </c>
      <c r="H24" s="15">
        <f t="shared" si="1"/>
        <v>164659.70000000001</v>
      </c>
    </row>
    <row r="25" spans="1:8" x14ac:dyDescent="0.2">
      <c r="A25" s="49">
        <v>3200</v>
      </c>
      <c r="B25" s="11" t="s">
        <v>91</v>
      </c>
      <c r="C25" s="15">
        <v>10800</v>
      </c>
      <c r="D25" s="15">
        <v>6000</v>
      </c>
      <c r="E25" s="15">
        <f t="shared" si="0"/>
        <v>16800</v>
      </c>
      <c r="F25" s="15">
        <v>15191.36</v>
      </c>
      <c r="G25" s="15">
        <v>15191.36</v>
      </c>
      <c r="H25" s="15">
        <f t="shared" si="1"/>
        <v>1608.6399999999994</v>
      </c>
    </row>
    <row r="26" spans="1:8" x14ac:dyDescent="0.2">
      <c r="A26" s="49">
        <v>3300</v>
      </c>
      <c r="B26" s="11" t="s">
        <v>92</v>
      </c>
      <c r="C26" s="15">
        <v>0</v>
      </c>
      <c r="D26" s="15">
        <v>0</v>
      </c>
      <c r="E26" s="15">
        <f t="shared" si="0"/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9">
        <v>3400</v>
      </c>
      <c r="B27" s="11" t="s">
        <v>93</v>
      </c>
      <c r="C27" s="15">
        <v>75000</v>
      </c>
      <c r="D27" s="15">
        <v>0</v>
      </c>
      <c r="E27" s="15">
        <f t="shared" si="0"/>
        <v>75000</v>
      </c>
      <c r="F27" s="15">
        <v>46611.31</v>
      </c>
      <c r="G27" s="15">
        <v>46611.31</v>
      </c>
      <c r="H27" s="15">
        <f t="shared" si="1"/>
        <v>28388.690000000002</v>
      </c>
    </row>
    <row r="28" spans="1:8" x14ac:dyDescent="0.2">
      <c r="A28" s="49">
        <v>3500</v>
      </c>
      <c r="B28" s="11" t="s">
        <v>94</v>
      </c>
      <c r="C28" s="15">
        <v>137880</v>
      </c>
      <c r="D28" s="15">
        <v>18000</v>
      </c>
      <c r="E28" s="15">
        <f t="shared" si="0"/>
        <v>155880</v>
      </c>
      <c r="F28" s="15">
        <v>111778.01</v>
      </c>
      <c r="G28" s="15">
        <v>111778.01</v>
      </c>
      <c r="H28" s="15">
        <f t="shared" si="1"/>
        <v>44101.990000000005</v>
      </c>
    </row>
    <row r="29" spans="1:8" x14ac:dyDescent="0.2">
      <c r="A29" s="49">
        <v>3600</v>
      </c>
      <c r="B29" s="11" t="s">
        <v>95</v>
      </c>
      <c r="C29" s="15">
        <v>40000</v>
      </c>
      <c r="D29" s="15">
        <v>0</v>
      </c>
      <c r="E29" s="15">
        <f t="shared" si="0"/>
        <v>40000</v>
      </c>
      <c r="F29" s="15">
        <v>4524</v>
      </c>
      <c r="G29" s="15">
        <v>4524</v>
      </c>
      <c r="H29" s="15">
        <f t="shared" si="1"/>
        <v>35476</v>
      </c>
    </row>
    <row r="30" spans="1:8" x14ac:dyDescent="0.2">
      <c r="A30" s="49">
        <v>3700</v>
      </c>
      <c r="B30" s="11" t="s">
        <v>96</v>
      </c>
      <c r="C30" s="15">
        <v>5000</v>
      </c>
      <c r="D30" s="15">
        <v>0</v>
      </c>
      <c r="E30" s="15">
        <f t="shared" si="0"/>
        <v>5000</v>
      </c>
      <c r="F30" s="15">
        <v>801</v>
      </c>
      <c r="G30" s="15">
        <v>801</v>
      </c>
      <c r="H30" s="15">
        <f t="shared" si="1"/>
        <v>4199</v>
      </c>
    </row>
    <row r="31" spans="1:8" x14ac:dyDescent="0.2">
      <c r="A31" s="49">
        <v>3800</v>
      </c>
      <c r="B31" s="11" t="s">
        <v>97</v>
      </c>
      <c r="C31" s="15">
        <v>341335.35</v>
      </c>
      <c r="D31" s="15">
        <v>-80000</v>
      </c>
      <c r="E31" s="15">
        <f t="shared" si="0"/>
        <v>261335.34999999998</v>
      </c>
      <c r="F31" s="15">
        <v>202994.76</v>
      </c>
      <c r="G31" s="15">
        <v>202994.76</v>
      </c>
      <c r="H31" s="15">
        <f t="shared" si="1"/>
        <v>58340.589999999967</v>
      </c>
    </row>
    <row r="32" spans="1:8" x14ac:dyDescent="0.2">
      <c r="A32" s="49">
        <v>3900</v>
      </c>
      <c r="B32" s="11" t="s">
        <v>19</v>
      </c>
      <c r="C32" s="15">
        <v>140800</v>
      </c>
      <c r="D32" s="15">
        <v>0</v>
      </c>
      <c r="E32" s="15">
        <f t="shared" si="0"/>
        <v>140800</v>
      </c>
      <c r="F32" s="15">
        <v>20457</v>
      </c>
      <c r="G32" s="15">
        <v>20457</v>
      </c>
      <c r="H32" s="15">
        <f t="shared" si="1"/>
        <v>120343</v>
      </c>
    </row>
    <row r="33" spans="1:8" x14ac:dyDescent="0.2">
      <c r="A33" s="48" t="s">
        <v>70</v>
      </c>
      <c r="B33" s="7"/>
      <c r="C33" s="15">
        <f>SUM(C34:C42)</f>
        <v>768000</v>
      </c>
      <c r="D33" s="15">
        <f>SUM(D34:D42)</f>
        <v>-24000</v>
      </c>
      <c r="E33" s="15">
        <f t="shared" si="0"/>
        <v>744000</v>
      </c>
      <c r="F33" s="15">
        <f>SUM(F34:F42)</f>
        <v>625242.31000000006</v>
      </c>
      <c r="G33" s="15">
        <f>SUM(G34:G42)</f>
        <v>625242.31000000006</v>
      </c>
      <c r="H33" s="15">
        <f t="shared" si="1"/>
        <v>118757.68999999994</v>
      </c>
    </row>
    <row r="34" spans="1:8" x14ac:dyDescent="0.2">
      <c r="A34" s="49">
        <v>4100</v>
      </c>
      <c r="B34" s="11" t="s">
        <v>98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99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100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101</v>
      </c>
      <c r="C37" s="15">
        <v>768000</v>
      </c>
      <c r="D37" s="15">
        <v>-24000</v>
      </c>
      <c r="E37" s="15">
        <f t="shared" si="0"/>
        <v>744000</v>
      </c>
      <c r="F37" s="15">
        <v>625242.31000000006</v>
      </c>
      <c r="G37" s="15">
        <v>625242.31000000006</v>
      </c>
      <c r="H37" s="15">
        <f t="shared" si="1"/>
        <v>118757.68999999994</v>
      </c>
    </row>
    <row r="38" spans="1:8" x14ac:dyDescent="0.2">
      <c r="A38" s="49">
        <v>4500</v>
      </c>
      <c r="B38" s="11" t="s">
        <v>41</v>
      </c>
      <c r="C38" s="15">
        <v>0</v>
      </c>
      <c r="D38" s="15">
        <v>0</v>
      </c>
      <c r="E38" s="15">
        <f t="shared" si="0"/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9">
        <v>4600</v>
      </c>
      <c r="B39" s="11" t="s">
        <v>102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103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104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48" t="s">
        <v>71</v>
      </c>
      <c r="B43" s="7"/>
      <c r="C43" s="15">
        <f>SUM(C44:C52)</f>
        <v>20000</v>
      </c>
      <c r="D43" s="15">
        <f>SUM(D44:D52)</f>
        <v>0</v>
      </c>
      <c r="E43" s="15">
        <f t="shared" si="0"/>
        <v>20000</v>
      </c>
      <c r="F43" s="15">
        <f>SUM(F44:F52)</f>
        <v>0</v>
      </c>
      <c r="G43" s="15">
        <f>SUM(G44:G52)</f>
        <v>0</v>
      </c>
      <c r="H43" s="15">
        <f t="shared" si="1"/>
        <v>20000</v>
      </c>
    </row>
    <row r="44" spans="1:8" x14ac:dyDescent="0.2">
      <c r="A44" s="49">
        <v>5100</v>
      </c>
      <c r="B44" s="11" t="s">
        <v>105</v>
      </c>
      <c r="C44" s="15">
        <v>20000</v>
      </c>
      <c r="D44" s="15">
        <v>0</v>
      </c>
      <c r="E44" s="15">
        <f t="shared" si="0"/>
        <v>20000</v>
      </c>
      <c r="F44" s="15">
        <v>0</v>
      </c>
      <c r="G44" s="15">
        <v>0</v>
      </c>
      <c r="H44" s="15">
        <f t="shared" si="1"/>
        <v>20000</v>
      </c>
    </row>
    <row r="45" spans="1:8" x14ac:dyDescent="0.2">
      <c r="A45" s="49">
        <v>5200</v>
      </c>
      <c r="B45" s="11" t="s">
        <v>106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107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108</v>
      </c>
      <c r="C47" s="15">
        <v>0</v>
      </c>
      <c r="D47" s="15">
        <v>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109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110</v>
      </c>
      <c r="C49" s="15">
        <v>0</v>
      </c>
      <c r="D49" s="15">
        <v>0</v>
      </c>
      <c r="E49" s="15">
        <f t="shared" si="0"/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49">
        <v>5700</v>
      </c>
      <c r="B50" s="11" t="s">
        <v>111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112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113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x14ac:dyDescent="0.2">
      <c r="A53" s="48" t="s">
        <v>72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114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115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116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48" t="s">
        <v>73</v>
      </c>
      <c r="B57" s="7"/>
      <c r="C57" s="15">
        <f>SUM(C58:C64)</f>
        <v>194000</v>
      </c>
      <c r="D57" s="15">
        <f>SUM(D58:D64)</f>
        <v>0</v>
      </c>
      <c r="E57" s="15">
        <f t="shared" si="0"/>
        <v>194000</v>
      </c>
      <c r="F57" s="15">
        <f>SUM(F58:F64)</f>
        <v>0</v>
      </c>
      <c r="G57" s="15">
        <f>SUM(G58:G64)</f>
        <v>0</v>
      </c>
      <c r="H57" s="15">
        <f t="shared" si="1"/>
        <v>194000</v>
      </c>
    </row>
    <row r="58" spans="1:8" x14ac:dyDescent="0.2">
      <c r="A58" s="49">
        <v>7100</v>
      </c>
      <c r="B58" s="11" t="s">
        <v>117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118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119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120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121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122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123</v>
      </c>
      <c r="C64" s="15">
        <v>194000</v>
      </c>
      <c r="D64" s="15">
        <v>0</v>
      </c>
      <c r="E64" s="15">
        <f t="shared" si="0"/>
        <v>194000</v>
      </c>
      <c r="F64" s="15">
        <v>0</v>
      </c>
      <c r="G64" s="15">
        <v>0</v>
      </c>
      <c r="H64" s="15">
        <f t="shared" si="1"/>
        <v>194000</v>
      </c>
    </row>
    <row r="65" spans="1:8" x14ac:dyDescent="0.2">
      <c r="A65" s="48" t="s">
        <v>74</v>
      </c>
      <c r="B65" s="7"/>
      <c r="C65" s="15">
        <f>SUM(C66:C68)</f>
        <v>270000</v>
      </c>
      <c r="D65" s="15">
        <f>SUM(D66:D68)</f>
        <v>0</v>
      </c>
      <c r="E65" s="15">
        <f t="shared" si="0"/>
        <v>270000</v>
      </c>
      <c r="F65" s="15">
        <f>SUM(F66:F68)</f>
        <v>58031.99</v>
      </c>
      <c r="G65" s="15">
        <f>SUM(G66:G68)</f>
        <v>58031.99</v>
      </c>
      <c r="H65" s="15">
        <f t="shared" si="1"/>
        <v>211968.01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270000</v>
      </c>
      <c r="D68" s="15">
        <v>0</v>
      </c>
      <c r="E68" s="15">
        <f t="shared" si="0"/>
        <v>270000</v>
      </c>
      <c r="F68" s="15">
        <v>58031.99</v>
      </c>
      <c r="G68" s="15">
        <v>58031.99</v>
      </c>
      <c r="H68" s="15">
        <f t="shared" si="1"/>
        <v>211968.01</v>
      </c>
    </row>
    <row r="69" spans="1:8" x14ac:dyDescent="0.2">
      <c r="A69" s="48" t="s">
        <v>75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124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125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126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127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128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129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130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x14ac:dyDescent="0.2">
      <c r="A77" s="8"/>
      <c r="B77" s="13" t="s">
        <v>59</v>
      </c>
      <c r="C77" s="17">
        <f t="shared" ref="C77:H77" si="4">SUM(C5+C13+C23+C33+C43+C53+C57+C65+C69)</f>
        <v>12182000</v>
      </c>
      <c r="D77" s="17">
        <f t="shared" si="4"/>
        <v>0</v>
      </c>
      <c r="E77" s="17">
        <f t="shared" si="4"/>
        <v>12182000</v>
      </c>
      <c r="F77" s="17">
        <f t="shared" si="4"/>
        <v>5311043.4600000009</v>
      </c>
      <c r="G77" s="17">
        <f t="shared" si="4"/>
        <v>5311043.4600000009</v>
      </c>
      <c r="H77" s="17">
        <f t="shared" si="4"/>
        <v>6870956.540000001</v>
      </c>
    </row>
    <row r="78" spans="1:8" x14ac:dyDescent="0.2">
      <c r="A78" s="66"/>
      <c r="B78" s="66"/>
      <c r="C78" s="66"/>
      <c r="D78" s="66"/>
      <c r="E78" s="66"/>
      <c r="F78" s="66"/>
      <c r="G78" s="66"/>
    </row>
    <row r="79" spans="1:8" x14ac:dyDescent="0.2">
      <c r="A79" s="66"/>
      <c r="B79" s="73"/>
      <c r="C79" s="72"/>
      <c r="D79" s="72"/>
      <c r="E79" s="72"/>
      <c r="F79" s="72"/>
      <c r="G79" s="72"/>
    </row>
    <row r="80" spans="1:8" x14ac:dyDescent="0.2">
      <c r="A80" s="66"/>
      <c r="B80" s="73"/>
      <c r="C80" s="72"/>
      <c r="D80" s="72"/>
      <c r="E80" s="72"/>
      <c r="F80" s="72"/>
      <c r="G80" s="72"/>
    </row>
    <row r="81" spans="1:7" x14ac:dyDescent="0.2">
      <c r="A81" s="65"/>
      <c r="B81" s="73"/>
      <c r="C81" s="72"/>
      <c r="D81" s="72"/>
      <c r="E81" s="72"/>
      <c r="F81" s="72"/>
      <c r="G81" s="72"/>
    </row>
    <row r="82" spans="1:7" x14ac:dyDescent="0.2">
      <c r="A82" s="65"/>
      <c r="B82" s="66"/>
      <c r="C82" s="66"/>
      <c r="D82" s="66"/>
      <c r="E82" s="66"/>
      <c r="F82" s="66"/>
      <c r="G82" s="66"/>
    </row>
    <row r="83" spans="1:7" x14ac:dyDescent="0.2">
      <c r="A83" s="65"/>
      <c r="B83" s="66"/>
      <c r="C83" s="66"/>
      <c r="D83" s="66"/>
      <c r="E83" s="66"/>
      <c r="F83" s="66"/>
      <c r="G83" s="66"/>
    </row>
    <row r="84" spans="1:7" x14ac:dyDescent="0.2">
      <c r="B84" s="70"/>
      <c r="C84" s="70"/>
      <c r="D84" s="70"/>
      <c r="E84" s="70"/>
      <c r="F84" s="70"/>
      <c r="G84" s="70"/>
    </row>
    <row r="85" spans="1:7" x14ac:dyDescent="0.2">
      <c r="B85" s="67" t="s">
        <v>136</v>
      </c>
      <c r="C85" s="71"/>
      <c r="D85" s="71"/>
      <c r="E85" s="71"/>
      <c r="F85" s="71" t="s">
        <v>137</v>
      </c>
      <c r="G85" s="71"/>
    </row>
    <row r="86" spans="1:7" x14ac:dyDescent="0.2">
      <c r="B86" s="69" t="s">
        <v>138</v>
      </c>
      <c r="C86" s="65"/>
      <c r="D86" s="65"/>
      <c r="E86" s="65"/>
      <c r="F86" s="63" t="s">
        <v>139</v>
      </c>
      <c r="G86" s="63"/>
    </row>
    <row r="87" spans="1:7" x14ac:dyDescent="0.2">
      <c r="B87" s="68" t="s">
        <v>140</v>
      </c>
      <c r="C87" s="65"/>
      <c r="D87" s="65"/>
      <c r="E87" s="65"/>
      <c r="F87" s="64" t="s">
        <v>141</v>
      </c>
      <c r="G87" s="64"/>
    </row>
  </sheetData>
  <sheetProtection formatCells="0" formatColumns="0" formatRows="0" autoFilter="0"/>
  <mergeCells count="6">
    <mergeCell ref="A1:H1"/>
    <mergeCell ref="C2:G2"/>
    <mergeCell ref="H2:H3"/>
    <mergeCell ref="A2:B4"/>
    <mergeCell ref="F87:G87"/>
    <mergeCell ref="F86:G86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showGridLines="0" zoomScaleNormal="10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142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11892000</v>
      </c>
      <c r="D6" s="50">
        <v>0</v>
      </c>
      <c r="E6" s="50">
        <f>C6+D6</f>
        <v>11892000</v>
      </c>
      <c r="F6" s="50">
        <v>5253011.47</v>
      </c>
      <c r="G6" s="50">
        <v>5253011.47</v>
      </c>
      <c r="H6" s="50">
        <f>E6-F6</f>
        <v>6638988.5300000003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290000</v>
      </c>
      <c r="D8" s="50">
        <v>0</v>
      </c>
      <c r="E8" s="50">
        <f>C8+D8</f>
        <v>290000</v>
      </c>
      <c r="F8" s="50">
        <v>58031.99</v>
      </c>
      <c r="G8" s="50">
        <v>58031.99</v>
      </c>
      <c r="H8" s="50">
        <f>E8-F8</f>
        <v>231968.01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0</v>
      </c>
      <c r="D12" s="50">
        <v>0</v>
      </c>
      <c r="E12" s="50">
        <f>C12+D12</f>
        <v>0</v>
      </c>
      <c r="F12" s="50">
        <v>0</v>
      </c>
      <c r="G12" s="50">
        <v>0</v>
      </c>
      <c r="H12" s="50">
        <f>E12-F12</f>
        <v>0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x14ac:dyDescent="0.2">
      <c r="A16" s="20"/>
      <c r="B16" s="13" t="s">
        <v>59</v>
      </c>
      <c r="C16" s="17">
        <f>SUM(C6+C8+C10+C12+C14)</f>
        <v>12182000</v>
      </c>
      <c r="D16" s="17">
        <f>SUM(D6+D8+D10+D12+D14)</f>
        <v>0</v>
      </c>
      <c r="E16" s="17">
        <f>SUM(E6+E8+E10+E12+E14)</f>
        <v>12182000</v>
      </c>
      <c r="F16" s="17">
        <f t="shared" ref="F16:H16" si="0">SUM(F6+F8+F10+F12+F14)</f>
        <v>5311043.46</v>
      </c>
      <c r="G16" s="17">
        <f t="shared" si="0"/>
        <v>5311043.46</v>
      </c>
      <c r="H16" s="17">
        <f t="shared" si="0"/>
        <v>6870956.54</v>
      </c>
    </row>
    <row r="17" spans="1:8" x14ac:dyDescent="0.2">
      <c r="A17" s="76"/>
      <c r="B17" s="76"/>
      <c r="C17" s="76"/>
      <c r="D17" s="76"/>
      <c r="E17" s="76"/>
      <c r="F17" s="76"/>
      <c r="G17" s="76"/>
      <c r="H17" s="76"/>
    </row>
    <row r="18" spans="1:8" x14ac:dyDescent="0.2">
      <c r="A18" s="76"/>
      <c r="B18" s="83"/>
      <c r="C18" s="82"/>
      <c r="D18" s="82"/>
      <c r="E18" s="82"/>
      <c r="F18" s="82"/>
      <c r="G18" s="82"/>
      <c r="H18" s="76"/>
    </row>
    <row r="19" spans="1:8" x14ac:dyDescent="0.2">
      <c r="A19" s="76"/>
      <c r="B19" s="83"/>
      <c r="C19" s="82"/>
      <c r="D19" s="82"/>
      <c r="E19" s="82"/>
      <c r="F19" s="82"/>
      <c r="G19" s="82"/>
      <c r="H19" s="76"/>
    </row>
    <row r="20" spans="1:8" x14ac:dyDescent="0.2">
      <c r="A20" s="74"/>
      <c r="B20" s="83"/>
      <c r="C20" s="82"/>
      <c r="D20" s="82"/>
      <c r="E20" s="82"/>
      <c r="F20" s="82"/>
      <c r="G20" s="82"/>
      <c r="H20" s="74"/>
    </row>
    <row r="21" spans="1:8" x14ac:dyDescent="0.2">
      <c r="A21" s="74"/>
      <c r="B21" s="76"/>
      <c r="C21" s="76"/>
      <c r="D21" s="76"/>
      <c r="E21" s="76"/>
      <c r="F21" s="76"/>
      <c r="G21" s="76"/>
      <c r="H21" s="74"/>
    </row>
    <row r="22" spans="1:8" x14ac:dyDescent="0.2">
      <c r="A22" s="74"/>
      <c r="B22" s="76"/>
      <c r="C22" s="76"/>
      <c r="D22" s="76"/>
      <c r="E22" s="76"/>
      <c r="F22" s="76"/>
      <c r="G22" s="76"/>
      <c r="H22" s="74"/>
    </row>
    <row r="23" spans="1:8" x14ac:dyDescent="0.2">
      <c r="A23" s="75"/>
      <c r="B23" s="80"/>
      <c r="C23" s="80"/>
      <c r="D23" s="80"/>
      <c r="E23" s="80"/>
      <c r="F23" s="80"/>
      <c r="G23" s="80"/>
      <c r="H23" s="75"/>
    </row>
    <row r="24" spans="1:8" x14ac:dyDescent="0.2">
      <c r="A24" s="75"/>
      <c r="B24" s="77" t="s">
        <v>136</v>
      </c>
      <c r="C24" s="81"/>
      <c r="D24" s="81"/>
      <c r="E24" s="81"/>
      <c r="F24" s="81" t="s">
        <v>137</v>
      </c>
      <c r="G24" s="81"/>
      <c r="H24" s="75"/>
    </row>
    <row r="25" spans="1:8" x14ac:dyDescent="0.2">
      <c r="A25" s="75"/>
      <c r="B25" s="79" t="s">
        <v>138</v>
      </c>
      <c r="C25" s="74"/>
      <c r="D25" s="74"/>
      <c r="E25" s="74"/>
      <c r="F25" s="63" t="s">
        <v>139</v>
      </c>
      <c r="G25" s="63"/>
      <c r="H25" s="75"/>
    </row>
    <row r="26" spans="1:8" x14ac:dyDescent="0.2">
      <c r="A26" s="75"/>
      <c r="B26" s="78" t="s">
        <v>140</v>
      </c>
      <c r="C26" s="74"/>
      <c r="D26" s="74"/>
      <c r="E26" s="74"/>
      <c r="F26" s="64" t="s">
        <v>141</v>
      </c>
      <c r="G26" s="64"/>
      <c r="H26" s="75"/>
    </row>
  </sheetData>
  <sheetProtection formatCells="0" formatColumns="0" formatRows="0" autoFilter="0"/>
  <mergeCells count="6">
    <mergeCell ref="A1:H1"/>
    <mergeCell ref="C2:G2"/>
    <mergeCell ref="H2:H3"/>
    <mergeCell ref="A2:B4"/>
    <mergeCell ref="F26:G26"/>
    <mergeCell ref="F25:G25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showGridLines="0" topLeftCell="A34" workbookViewId="0">
      <selection activeCell="A53" sqref="A53:G62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143</v>
      </c>
      <c r="B1" s="53"/>
      <c r="C1" s="53"/>
      <c r="D1" s="53"/>
      <c r="E1" s="53"/>
      <c r="F1" s="53"/>
      <c r="G1" s="53"/>
      <c r="H1" s="54"/>
    </row>
    <row r="2" spans="1:8" x14ac:dyDescent="0.2">
      <c r="B2" s="27"/>
      <c r="C2" s="27"/>
      <c r="D2" s="27"/>
      <c r="E2" s="27"/>
      <c r="F2" s="27"/>
      <c r="G2" s="27"/>
      <c r="H2" s="27"/>
    </row>
    <row r="3" spans="1:8" x14ac:dyDescent="0.2">
      <c r="A3" s="57" t="s">
        <v>60</v>
      </c>
      <c r="B3" s="58"/>
      <c r="C3" s="52" t="s">
        <v>66</v>
      </c>
      <c r="D3" s="53"/>
      <c r="E3" s="53"/>
      <c r="F3" s="53"/>
      <c r="G3" s="54"/>
      <c r="H3" s="55" t="s">
        <v>65</v>
      </c>
    </row>
    <row r="4" spans="1:8" ht="24.95" customHeight="1" x14ac:dyDescent="0.2">
      <c r="A4" s="59"/>
      <c r="B4" s="60"/>
      <c r="C4" s="9" t="s">
        <v>61</v>
      </c>
      <c r="D4" s="9" t="s">
        <v>131</v>
      </c>
      <c r="E4" s="9" t="s">
        <v>62</v>
      </c>
      <c r="F4" s="9" t="s">
        <v>63</v>
      </c>
      <c r="G4" s="9" t="s">
        <v>64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132</v>
      </c>
      <c r="F5" s="10">
        <v>4</v>
      </c>
      <c r="G5" s="10">
        <v>5</v>
      </c>
      <c r="H5" s="10" t="s">
        <v>133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134</v>
      </c>
      <c r="B7" s="22"/>
      <c r="C7" s="15">
        <v>12182000</v>
      </c>
      <c r="D7" s="15">
        <v>0</v>
      </c>
      <c r="E7" s="15">
        <f>C7+D7</f>
        <v>12182000</v>
      </c>
      <c r="F7" s="15">
        <v>5311043.46</v>
      </c>
      <c r="G7" s="15">
        <v>5311043.46</v>
      </c>
      <c r="H7" s="15">
        <f>E7-F7</f>
        <v>6870956.54</v>
      </c>
    </row>
    <row r="8" spans="1:8" x14ac:dyDescent="0.2">
      <c r="A8" s="4" t="s">
        <v>53</v>
      </c>
      <c r="B8" s="22"/>
      <c r="C8" s="15">
        <v>0</v>
      </c>
      <c r="D8" s="15">
        <v>0</v>
      </c>
      <c r="E8" s="15">
        <f t="shared" ref="E8:E13" si="0">C8+D8</f>
        <v>0</v>
      </c>
      <c r="F8" s="15">
        <v>0</v>
      </c>
      <c r="G8" s="15">
        <v>0</v>
      </c>
      <c r="H8" s="15">
        <f t="shared" ref="H8:H13" si="1">E8-F8</f>
        <v>0</v>
      </c>
    </row>
    <row r="9" spans="1:8" x14ac:dyDescent="0.2">
      <c r="A9" s="4" t="s">
        <v>54</v>
      </c>
      <c r="B9" s="22"/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" t="s">
        <v>55</v>
      </c>
      <c r="B10" s="22"/>
      <c r="C10" s="15">
        <v>0</v>
      </c>
      <c r="D10" s="15">
        <v>0</v>
      </c>
      <c r="E10" s="15">
        <f t="shared" si="0"/>
        <v>0</v>
      </c>
      <c r="F10" s="15">
        <v>0</v>
      </c>
      <c r="G10" s="15">
        <v>0</v>
      </c>
      <c r="H10" s="15">
        <f t="shared" si="1"/>
        <v>0</v>
      </c>
    </row>
    <row r="11" spans="1:8" x14ac:dyDescent="0.2">
      <c r="A11" s="4" t="s">
        <v>56</v>
      </c>
      <c r="B11" s="22"/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" t="s">
        <v>57</v>
      </c>
      <c r="B12" s="22"/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4" t="s">
        <v>58</v>
      </c>
      <c r="B13" s="22"/>
      <c r="C13" s="15">
        <v>0</v>
      </c>
      <c r="D13" s="15">
        <v>0</v>
      </c>
      <c r="E13" s="15">
        <f t="shared" si="0"/>
        <v>0</v>
      </c>
      <c r="F13" s="15">
        <v>0</v>
      </c>
      <c r="G13" s="15">
        <v>0</v>
      </c>
      <c r="H13" s="15">
        <f t="shared" si="1"/>
        <v>0</v>
      </c>
    </row>
    <row r="14" spans="1:8" x14ac:dyDescent="0.2">
      <c r="A14" s="4"/>
      <c r="B14" s="22"/>
      <c r="C14" s="15"/>
      <c r="D14" s="15"/>
      <c r="E14" s="15"/>
      <c r="F14" s="15"/>
      <c r="G14" s="15"/>
      <c r="H14" s="15"/>
    </row>
    <row r="15" spans="1:8" x14ac:dyDescent="0.2">
      <c r="A15" s="4"/>
      <c r="B15" s="25"/>
      <c r="C15" s="16"/>
      <c r="D15" s="16"/>
      <c r="E15" s="16"/>
      <c r="F15" s="16"/>
      <c r="G15" s="16"/>
      <c r="H15" s="16"/>
    </row>
    <row r="16" spans="1:8" x14ac:dyDescent="0.2">
      <c r="A16" s="26"/>
      <c r="B16" s="47" t="s">
        <v>59</v>
      </c>
      <c r="C16" s="23">
        <f t="shared" ref="C16:H16" si="2">SUM(C7:C15)</f>
        <v>12182000</v>
      </c>
      <c r="D16" s="23">
        <f t="shared" si="2"/>
        <v>0</v>
      </c>
      <c r="E16" s="23">
        <f t="shared" si="2"/>
        <v>12182000</v>
      </c>
      <c r="F16" s="23">
        <f t="shared" si="2"/>
        <v>5311043.46</v>
      </c>
      <c r="G16" s="23">
        <f t="shared" si="2"/>
        <v>5311043.46</v>
      </c>
      <c r="H16" s="23">
        <f t="shared" si="2"/>
        <v>6870956.54</v>
      </c>
    </row>
    <row r="19" spans="1:8" ht="45" customHeight="1" x14ac:dyDescent="0.2">
      <c r="A19" s="52" t="s">
        <v>144</v>
      </c>
      <c r="B19" s="53"/>
      <c r="C19" s="53"/>
      <c r="D19" s="53"/>
      <c r="E19" s="53"/>
      <c r="F19" s="53"/>
      <c r="G19" s="53"/>
      <c r="H19" s="54"/>
    </row>
    <row r="21" spans="1:8" x14ac:dyDescent="0.2">
      <c r="A21" s="57" t="s">
        <v>60</v>
      </c>
      <c r="B21" s="58"/>
      <c r="C21" s="52" t="s">
        <v>66</v>
      </c>
      <c r="D21" s="53"/>
      <c r="E21" s="53"/>
      <c r="F21" s="53"/>
      <c r="G21" s="54"/>
      <c r="H21" s="55" t="s">
        <v>65</v>
      </c>
    </row>
    <row r="22" spans="1:8" ht="22.5" x14ac:dyDescent="0.2">
      <c r="A22" s="59"/>
      <c r="B22" s="60"/>
      <c r="C22" s="9" t="s">
        <v>61</v>
      </c>
      <c r="D22" s="9" t="s">
        <v>131</v>
      </c>
      <c r="E22" s="9" t="s">
        <v>62</v>
      </c>
      <c r="F22" s="9" t="s">
        <v>63</v>
      </c>
      <c r="G22" s="9" t="s">
        <v>64</v>
      </c>
      <c r="H22" s="56"/>
    </row>
    <row r="23" spans="1:8" x14ac:dyDescent="0.2">
      <c r="A23" s="61"/>
      <c r="B23" s="62"/>
      <c r="C23" s="10">
        <v>1</v>
      </c>
      <c r="D23" s="10">
        <v>2</v>
      </c>
      <c r="E23" s="10" t="s">
        <v>132</v>
      </c>
      <c r="F23" s="10">
        <v>4</v>
      </c>
      <c r="G23" s="10">
        <v>5</v>
      </c>
      <c r="H23" s="10" t="s">
        <v>133</v>
      </c>
    </row>
    <row r="24" spans="1:8" x14ac:dyDescent="0.2">
      <c r="A24" s="28"/>
      <c r="B24" s="29"/>
      <c r="C24" s="33"/>
      <c r="D24" s="33"/>
      <c r="E24" s="33"/>
      <c r="F24" s="33"/>
      <c r="G24" s="33"/>
      <c r="H24" s="33"/>
    </row>
    <row r="25" spans="1:8" x14ac:dyDescent="0.2">
      <c r="A25" s="4" t="s">
        <v>8</v>
      </c>
      <c r="B25" s="2"/>
      <c r="C25" s="34">
        <v>0</v>
      </c>
      <c r="D25" s="34">
        <v>0</v>
      </c>
      <c r="E25" s="34">
        <f>C25+D25</f>
        <v>0</v>
      </c>
      <c r="F25" s="34">
        <v>0</v>
      </c>
      <c r="G25" s="34">
        <v>0</v>
      </c>
      <c r="H25" s="34">
        <f>E25-F25</f>
        <v>0</v>
      </c>
    </row>
    <row r="26" spans="1:8" x14ac:dyDescent="0.2">
      <c r="A26" s="4" t="s">
        <v>9</v>
      </c>
      <c r="B26" s="2"/>
      <c r="C26" s="34">
        <v>0</v>
      </c>
      <c r="D26" s="34">
        <v>0</v>
      </c>
      <c r="E26" s="34">
        <f t="shared" ref="E26:E28" si="3">C26+D26</f>
        <v>0</v>
      </c>
      <c r="F26" s="34">
        <v>0</v>
      </c>
      <c r="G26" s="34">
        <v>0</v>
      </c>
      <c r="H26" s="34">
        <f t="shared" ref="H26:H28" si="4">E26-F26</f>
        <v>0</v>
      </c>
    </row>
    <row r="27" spans="1:8" x14ac:dyDescent="0.2">
      <c r="A27" s="4" t="s">
        <v>10</v>
      </c>
      <c r="B27" s="2"/>
      <c r="C27" s="34">
        <v>0</v>
      </c>
      <c r="D27" s="34">
        <v>0</v>
      </c>
      <c r="E27" s="34">
        <f t="shared" si="3"/>
        <v>0</v>
      </c>
      <c r="F27" s="34">
        <v>0</v>
      </c>
      <c r="G27" s="34">
        <v>0</v>
      </c>
      <c r="H27" s="34">
        <f t="shared" si="4"/>
        <v>0</v>
      </c>
    </row>
    <row r="28" spans="1:8" x14ac:dyDescent="0.2">
      <c r="A28" s="4" t="s">
        <v>11</v>
      </c>
      <c r="B28" s="2"/>
      <c r="C28" s="34">
        <v>0</v>
      </c>
      <c r="D28" s="34">
        <v>0</v>
      </c>
      <c r="E28" s="34">
        <f t="shared" si="3"/>
        <v>0</v>
      </c>
      <c r="F28" s="34">
        <v>0</v>
      </c>
      <c r="G28" s="34">
        <v>0</v>
      </c>
      <c r="H28" s="34">
        <f t="shared" si="4"/>
        <v>0</v>
      </c>
    </row>
    <row r="29" spans="1:8" x14ac:dyDescent="0.2">
      <c r="A29" s="4"/>
      <c r="B29" s="2"/>
      <c r="C29" s="35"/>
      <c r="D29" s="35"/>
      <c r="E29" s="35"/>
      <c r="F29" s="35"/>
      <c r="G29" s="35"/>
      <c r="H29" s="35"/>
    </row>
    <row r="30" spans="1:8" x14ac:dyDescent="0.2">
      <c r="A30" s="26"/>
      <c r="B30" s="47" t="s">
        <v>59</v>
      </c>
      <c r="C30" s="23">
        <f>SUM(C25:C29)</f>
        <v>0</v>
      </c>
      <c r="D30" s="23">
        <f>SUM(D25:D29)</f>
        <v>0</v>
      </c>
      <c r="E30" s="23">
        <f>SUM(E25:E28)</f>
        <v>0</v>
      </c>
      <c r="F30" s="23">
        <f>SUM(F25:F28)</f>
        <v>0</v>
      </c>
      <c r="G30" s="23">
        <f>SUM(G25:G28)</f>
        <v>0</v>
      </c>
      <c r="H30" s="23">
        <f>SUM(H25:H28)</f>
        <v>0</v>
      </c>
    </row>
    <row r="33" spans="1:8" ht="45" customHeight="1" x14ac:dyDescent="0.2">
      <c r="A33" s="52" t="s">
        <v>145</v>
      </c>
      <c r="B33" s="53"/>
      <c r="C33" s="53"/>
      <c r="D33" s="53"/>
      <c r="E33" s="53"/>
      <c r="F33" s="53"/>
      <c r="G33" s="53"/>
      <c r="H33" s="54"/>
    </row>
    <row r="34" spans="1:8" x14ac:dyDescent="0.2">
      <c r="A34" s="57" t="s">
        <v>60</v>
      </c>
      <c r="B34" s="58"/>
      <c r="C34" s="52" t="s">
        <v>66</v>
      </c>
      <c r="D34" s="53"/>
      <c r="E34" s="53"/>
      <c r="F34" s="53"/>
      <c r="G34" s="54"/>
      <c r="H34" s="55" t="s">
        <v>65</v>
      </c>
    </row>
    <row r="35" spans="1:8" ht="22.5" x14ac:dyDescent="0.2">
      <c r="A35" s="59"/>
      <c r="B35" s="60"/>
      <c r="C35" s="9" t="s">
        <v>61</v>
      </c>
      <c r="D35" s="9" t="s">
        <v>131</v>
      </c>
      <c r="E35" s="9" t="s">
        <v>62</v>
      </c>
      <c r="F35" s="9" t="s">
        <v>63</v>
      </c>
      <c r="G35" s="9" t="s">
        <v>64</v>
      </c>
      <c r="H35" s="56"/>
    </row>
    <row r="36" spans="1:8" x14ac:dyDescent="0.2">
      <c r="A36" s="61"/>
      <c r="B36" s="62"/>
      <c r="C36" s="10">
        <v>1</v>
      </c>
      <c r="D36" s="10">
        <v>2</v>
      </c>
      <c r="E36" s="10" t="s">
        <v>132</v>
      </c>
      <c r="F36" s="10">
        <v>4</v>
      </c>
      <c r="G36" s="10">
        <v>5</v>
      </c>
      <c r="H36" s="10" t="s">
        <v>133</v>
      </c>
    </row>
    <row r="37" spans="1:8" x14ac:dyDescent="0.2">
      <c r="A37" s="28"/>
      <c r="B37" s="29"/>
      <c r="C37" s="33"/>
      <c r="D37" s="33"/>
      <c r="E37" s="33"/>
      <c r="F37" s="33"/>
      <c r="G37" s="33"/>
      <c r="H37" s="33"/>
    </row>
    <row r="38" spans="1:8" ht="22.5" x14ac:dyDescent="0.2">
      <c r="A38" s="4"/>
      <c r="B38" s="31" t="s">
        <v>13</v>
      </c>
      <c r="C38" s="34">
        <v>0</v>
      </c>
      <c r="D38" s="34">
        <v>0</v>
      </c>
      <c r="E38" s="34">
        <f>C38+D38</f>
        <v>0</v>
      </c>
      <c r="F38" s="34">
        <v>0</v>
      </c>
      <c r="G38" s="34">
        <v>0</v>
      </c>
      <c r="H38" s="34">
        <f>E38-F38</f>
        <v>0</v>
      </c>
    </row>
    <row r="39" spans="1:8" x14ac:dyDescent="0.2">
      <c r="A39" s="4"/>
      <c r="B39" s="31"/>
      <c r="C39" s="34"/>
      <c r="D39" s="34"/>
      <c r="E39" s="34"/>
      <c r="F39" s="34"/>
      <c r="G39" s="34"/>
      <c r="H39" s="34"/>
    </row>
    <row r="40" spans="1:8" x14ac:dyDescent="0.2">
      <c r="A40" s="4"/>
      <c r="B40" s="31" t="s">
        <v>12</v>
      </c>
      <c r="C40" s="34">
        <v>0</v>
      </c>
      <c r="D40" s="34">
        <v>0</v>
      </c>
      <c r="E40" s="34">
        <f>C40+D40</f>
        <v>0</v>
      </c>
      <c r="F40" s="34">
        <v>0</v>
      </c>
      <c r="G40" s="34">
        <v>0</v>
      </c>
      <c r="H40" s="34">
        <f>E40-F40</f>
        <v>0</v>
      </c>
    </row>
    <row r="41" spans="1:8" x14ac:dyDescent="0.2">
      <c r="A41" s="4"/>
      <c r="B41" s="31"/>
      <c r="C41" s="34"/>
      <c r="D41" s="34"/>
      <c r="E41" s="34"/>
      <c r="F41" s="34"/>
      <c r="G41" s="34"/>
      <c r="H41" s="34"/>
    </row>
    <row r="42" spans="1:8" ht="22.5" x14ac:dyDescent="0.2">
      <c r="A42" s="4"/>
      <c r="B42" s="31" t="s">
        <v>14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ht="22.5" x14ac:dyDescent="0.2">
      <c r="A44" s="4"/>
      <c r="B44" s="31" t="s">
        <v>26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2.5" x14ac:dyDescent="0.2">
      <c r="A46" s="4"/>
      <c r="B46" s="31" t="s">
        <v>27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2.5" x14ac:dyDescent="0.2">
      <c r="A48" s="4"/>
      <c r="B48" s="31" t="s">
        <v>34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x14ac:dyDescent="0.2">
      <c r="A50" s="4"/>
      <c r="B50" s="31" t="s">
        <v>15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30"/>
      <c r="B51" s="32"/>
      <c r="C51" s="35"/>
      <c r="D51" s="35"/>
      <c r="E51" s="35"/>
      <c r="F51" s="35"/>
      <c r="G51" s="35"/>
      <c r="H51" s="35"/>
    </row>
    <row r="52" spans="1:8" x14ac:dyDescent="0.2">
      <c r="A52" s="26"/>
      <c r="B52" s="47" t="s">
        <v>59</v>
      </c>
      <c r="C52" s="23">
        <f t="shared" ref="C52:H52" si="5">SUM(C38:C50)</f>
        <v>0</v>
      </c>
      <c r="D52" s="23">
        <f t="shared" si="5"/>
        <v>0</v>
      </c>
      <c r="E52" s="23">
        <f t="shared" si="5"/>
        <v>0</v>
      </c>
      <c r="F52" s="23">
        <f t="shared" si="5"/>
        <v>0</v>
      </c>
      <c r="G52" s="23">
        <f t="shared" si="5"/>
        <v>0</v>
      </c>
      <c r="H52" s="23">
        <f t="shared" si="5"/>
        <v>0</v>
      </c>
    </row>
    <row r="53" spans="1:8" x14ac:dyDescent="0.2">
      <c r="A53" s="84"/>
      <c r="B53" s="86"/>
      <c r="C53" s="86"/>
      <c r="D53" s="86"/>
      <c r="E53" s="86"/>
      <c r="F53" s="86"/>
      <c r="G53" s="86"/>
    </row>
    <row r="54" spans="1:8" x14ac:dyDescent="0.2">
      <c r="A54" s="84"/>
      <c r="B54" s="93"/>
      <c r="C54" s="92"/>
      <c r="D54" s="92"/>
      <c r="E54" s="92"/>
      <c r="F54" s="92"/>
      <c r="G54" s="92"/>
    </row>
    <row r="55" spans="1:8" x14ac:dyDescent="0.2">
      <c r="A55" s="84"/>
      <c r="B55" s="93"/>
      <c r="C55" s="92"/>
      <c r="D55" s="92"/>
      <c r="E55" s="92"/>
      <c r="F55" s="92"/>
      <c r="G55" s="92"/>
    </row>
    <row r="56" spans="1:8" x14ac:dyDescent="0.2">
      <c r="A56" s="84"/>
      <c r="B56" s="93"/>
      <c r="C56" s="92"/>
      <c r="D56" s="92"/>
      <c r="E56" s="92"/>
      <c r="F56" s="92"/>
      <c r="G56" s="92"/>
    </row>
    <row r="57" spans="1:8" x14ac:dyDescent="0.2">
      <c r="A57" s="84"/>
      <c r="B57" s="86"/>
      <c r="C57" s="86"/>
      <c r="D57" s="86"/>
      <c r="E57" s="86"/>
      <c r="F57" s="86"/>
      <c r="G57" s="86"/>
    </row>
    <row r="58" spans="1:8" x14ac:dyDescent="0.2">
      <c r="A58" s="84"/>
      <c r="B58" s="86"/>
      <c r="C58" s="86"/>
      <c r="D58" s="86"/>
      <c r="E58" s="86"/>
      <c r="F58" s="86"/>
      <c r="G58" s="86"/>
    </row>
    <row r="59" spans="1:8" x14ac:dyDescent="0.2">
      <c r="A59" s="84"/>
      <c r="B59" s="90"/>
      <c r="C59" s="90"/>
      <c r="D59" s="90"/>
      <c r="E59" s="90"/>
      <c r="F59" s="90"/>
      <c r="G59" s="90"/>
    </row>
    <row r="60" spans="1:8" x14ac:dyDescent="0.2">
      <c r="A60" s="84"/>
      <c r="B60" s="87" t="s">
        <v>136</v>
      </c>
      <c r="C60" s="91"/>
      <c r="D60" s="91"/>
      <c r="E60" s="91"/>
      <c r="F60" s="91" t="s">
        <v>137</v>
      </c>
      <c r="G60" s="91"/>
    </row>
    <row r="61" spans="1:8" x14ac:dyDescent="0.2">
      <c r="A61" s="84"/>
      <c r="B61" s="89" t="s">
        <v>138</v>
      </c>
      <c r="C61" s="84"/>
      <c r="D61" s="84"/>
      <c r="E61" s="84"/>
      <c r="F61" s="63" t="s">
        <v>139</v>
      </c>
      <c r="G61" s="63"/>
    </row>
    <row r="62" spans="1:8" x14ac:dyDescent="0.2">
      <c r="A62" s="84"/>
      <c r="B62" s="88" t="s">
        <v>140</v>
      </c>
      <c r="C62" s="84"/>
      <c r="D62" s="84"/>
      <c r="E62" s="84"/>
      <c r="F62" s="64" t="s">
        <v>141</v>
      </c>
      <c r="G62" s="64"/>
    </row>
  </sheetData>
  <sheetProtection formatCells="0" formatColumns="0" formatRows="0" insertRows="0" deleteRows="0" autoFilter="0"/>
  <mergeCells count="14">
    <mergeCell ref="F61:G61"/>
    <mergeCell ref="F62:G62"/>
    <mergeCell ref="A1:H1"/>
    <mergeCell ref="A3:B5"/>
    <mergeCell ref="A19:H19"/>
    <mergeCell ref="A21:B23"/>
    <mergeCell ref="C3:G3"/>
    <mergeCell ref="H3:H4"/>
    <mergeCell ref="A33:H33"/>
    <mergeCell ref="A34:B36"/>
    <mergeCell ref="C34:G34"/>
    <mergeCell ref="H34:H35"/>
    <mergeCell ref="C21:G21"/>
    <mergeCell ref="H21:H2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tabSelected="1" topLeftCell="A28" workbookViewId="0">
      <selection activeCell="B63" sqref="B63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146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60</v>
      </c>
      <c r="B2" s="58"/>
      <c r="C2" s="52" t="s">
        <v>66</v>
      </c>
      <c r="D2" s="53"/>
      <c r="E2" s="53"/>
      <c r="F2" s="53"/>
      <c r="G2" s="54"/>
      <c r="H2" s="55" t="s">
        <v>65</v>
      </c>
    </row>
    <row r="3" spans="1:8" ht="24.95" customHeight="1" x14ac:dyDescent="0.2">
      <c r="A3" s="59"/>
      <c r="B3" s="60"/>
      <c r="C3" s="9" t="s">
        <v>61</v>
      </c>
      <c r="D3" s="9" t="s">
        <v>131</v>
      </c>
      <c r="E3" s="9" t="s">
        <v>62</v>
      </c>
      <c r="F3" s="9" t="s">
        <v>63</v>
      </c>
      <c r="G3" s="9" t="s">
        <v>64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132</v>
      </c>
      <c r="F4" s="10">
        <v>4</v>
      </c>
      <c r="G4" s="10">
        <v>5</v>
      </c>
      <c r="H4" s="10" t="s">
        <v>133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x14ac:dyDescent="0.2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x14ac:dyDescent="0.2">
      <c r="A16" s="41" t="s">
        <v>20</v>
      </c>
      <c r="B16" s="43"/>
      <c r="C16" s="15">
        <f t="shared" ref="C16:H16" si="3">SUM(C17:C23)</f>
        <v>12182000</v>
      </c>
      <c r="D16" s="15">
        <f t="shared" si="3"/>
        <v>0</v>
      </c>
      <c r="E16" s="15">
        <f t="shared" si="3"/>
        <v>12182000</v>
      </c>
      <c r="F16" s="15">
        <f t="shared" si="3"/>
        <v>5311043.46</v>
      </c>
      <c r="G16" s="15">
        <f t="shared" si="3"/>
        <v>5311043.46</v>
      </c>
      <c r="H16" s="15">
        <f t="shared" si="3"/>
        <v>6870956.54</v>
      </c>
    </row>
    <row r="17" spans="1:8" x14ac:dyDescent="0.2">
      <c r="A17" s="38"/>
      <c r="B17" s="42" t="s">
        <v>45</v>
      </c>
      <c r="C17" s="15">
        <v>0</v>
      </c>
      <c r="D17" s="15">
        <v>0</v>
      </c>
      <c r="E17" s="15">
        <f>C17+D17</f>
        <v>0</v>
      </c>
      <c r="F17" s="15">
        <v>0</v>
      </c>
      <c r="G17" s="15">
        <v>0</v>
      </c>
      <c r="H17" s="15">
        <f t="shared" ref="H17:H23" si="4">E17-F17</f>
        <v>0</v>
      </c>
    </row>
    <row r="18" spans="1:8" x14ac:dyDescent="0.2">
      <c r="A18" s="38"/>
      <c r="B18" s="42" t="s">
        <v>28</v>
      </c>
      <c r="C18" s="15">
        <v>0</v>
      </c>
      <c r="D18" s="15">
        <v>0</v>
      </c>
      <c r="E18" s="15">
        <f t="shared" ref="E18:E23" si="5">C18+D18</f>
        <v>0</v>
      </c>
      <c r="F18" s="15">
        <v>0</v>
      </c>
      <c r="G18" s="15">
        <v>0</v>
      </c>
      <c r="H18" s="15">
        <f t="shared" si="4"/>
        <v>0</v>
      </c>
    </row>
    <row r="19" spans="1:8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x14ac:dyDescent="0.2">
      <c r="A22" s="38"/>
      <c r="B22" s="42" t="s">
        <v>48</v>
      </c>
      <c r="C22" s="15">
        <v>12182000</v>
      </c>
      <c r="D22" s="15">
        <v>0</v>
      </c>
      <c r="E22" s="15">
        <f t="shared" si="5"/>
        <v>12182000</v>
      </c>
      <c r="F22" s="15">
        <v>5311043.46</v>
      </c>
      <c r="G22" s="15">
        <v>5311043.46</v>
      </c>
      <c r="H22" s="15">
        <f t="shared" si="4"/>
        <v>6870956.54</v>
      </c>
    </row>
    <row r="23" spans="1:8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x14ac:dyDescent="0.2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x14ac:dyDescent="0.2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2.5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x14ac:dyDescent="0.2">
      <c r="A42" s="46"/>
      <c r="B42" s="47" t="s">
        <v>59</v>
      </c>
      <c r="C42" s="23">
        <f t="shared" ref="C42:H42" si="12">SUM(C36+C25+C16+C6)</f>
        <v>12182000</v>
      </c>
      <c r="D42" s="23">
        <f t="shared" si="12"/>
        <v>0</v>
      </c>
      <c r="E42" s="23">
        <f t="shared" si="12"/>
        <v>12182000</v>
      </c>
      <c r="F42" s="23">
        <f t="shared" si="12"/>
        <v>5311043.46</v>
      </c>
      <c r="G42" s="23">
        <f t="shared" si="12"/>
        <v>5311043.46</v>
      </c>
      <c r="H42" s="23">
        <f t="shared" si="12"/>
        <v>6870956.54</v>
      </c>
    </row>
    <row r="43" spans="1:8" x14ac:dyDescent="0.2">
      <c r="A43" s="95"/>
      <c r="B43" s="95"/>
      <c r="C43" s="95"/>
      <c r="D43" s="95"/>
      <c r="E43" s="95"/>
      <c r="F43" s="95"/>
      <c r="G43" s="95"/>
      <c r="H43" s="37"/>
    </row>
    <row r="44" spans="1:8" x14ac:dyDescent="0.2">
      <c r="A44" s="95"/>
      <c r="B44" s="102"/>
      <c r="C44" s="101"/>
      <c r="D44" s="101"/>
      <c r="E44" s="101"/>
      <c r="F44" s="101"/>
      <c r="G44" s="101"/>
      <c r="H44" s="37"/>
    </row>
    <row r="45" spans="1:8" x14ac:dyDescent="0.2">
      <c r="A45" s="95"/>
      <c r="B45" s="102"/>
      <c r="C45" s="101"/>
      <c r="D45" s="101"/>
      <c r="E45" s="101"/>
      <c r="F45" s="101"/>
      <c r="G45" s="101"/>
      <c r="H45" s="37"/>
    </row>
    <row r="46" spans="1:8" x14ac:dyDescent="0.2">
      <c r="A46" s="94"/>
      <c r="B46" s="102"/>
      <c r="C46" s="101"/>
      <c r="D46" s="101"/>
      <c r="E46" s="101"/>
      <c r="F46" s="101"/>
      <c r="G46" s="101"/>
    </row>
    <row r="47" spans="1:8" x14ac:dyDescent="0.2">
      <c r="A47" s="94"/>
      <c r="B47" s="95"/>
      <c r="C47" s="95"/>
      <c r="D47" s="95"/>
      <c r="E47" s="95"/>
      <c r="F47" s="95"/>
      <c r="G47" s="95"/>
    </row>
    <row r="48" spans="1:8" x14ac:dyDescent="0.2">
      <c r="A48" s="94"/>
      <c r="B48" s="95"/>
      <c r="C48" s="95"/>
      <c r="D48" s="95"/>
      <c r="E48" s="95"/>
      <c r="F48" s="95"/>
      <c r="G48" s="95"/>
    </row>
    <row r="49" spans="1:7" x14ac:dyDescent="0.2">
      <c r="A49" s="85"/>
      <c r="B49" s="99"/>
      <c r="C49" s="99"/>
      <c r="D49" s="99"/>
      <c r="E49" s="99"/>
      <c r="F49" s="99"/>
      <c r="G49" s="99"/>
    </row>
    <row r="50" spans="1:7" x14ac:dyDescent="0.2">
      <c r="A50" s="85"/>
      <c r="B50" s="96" t="s">
        <v>136</v>
      </c>
      <c r="C50" s="100"/>
      <c r="D50" s="100"/>
      <c r="E50" s="100"/>
      <c r="F50" s="100" t="s">
        <v>137</v>
      </c>
      <c r="G50" s="100"/>
    </row>
    <row r="51" spans="1:7" x14ac:dyDescent="0.2">
      <c r="A51" s="85"/>
      <c r="B51" s="98" t="s">
        <v>138</v>
      </c>
      <c r="C51" s="94"/>
      <c r="D51" s="94"/>
      <c r="E51" s="94"/>
      <c r="F51" s="63" t="s">
        <v>139</v>
      </c>
      <c r="G51" s="63"/>
    </row>
    <row r="52" spans="1:7" x14ac:dyDescent="0.2">
      <c r="A52" s="85"/>
      <c r="B52" s="97" t="s">
        <v>140</v>
      </c>
      <c r="C52" s="94"/>
      <c r="D52" s="94"/>
      <c r="E52" s="94"/>
      <c r="F52" s="64" t="s">
        <v>141</v>
      </c>
      <c r="G52" s="64"/>
    </row>
  </sheetData>
  <sheetProtection formatCells="0" formatColumns="0" formatRows="0" autoFilter="0"/>
  <mergeCells count="6">
    <mergeCell ref="A1:H1"/>
    <mergeCell ref="A2:B4"/>
    <mergeCell ref="C2:G2"/>
    <mergeCell ref="H2:H3"/>
    <mergeCell ref="F52:G52"/>
    <mergeCell ref="F51:G5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Contador1</cp:lastModifiedBy>
  <cp:lastPrinted>2018-03-08T21:21:25Z</cp:lastPrinted>
  <dcterms:created xsi:type="dcterms:W3CDTF">2014-02-10T03:37:14Z</dcterms:created>
  <dcterms:modified xsi:type="dcterms:W3CDTF">2020-08-10T14:46:21Z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