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42" i="5" s="1"/>
  <c r="G25" i="5"/>
  <c r="G16" i="5"/>
  <c r="G6" i="5"/>
  <c r="F36" i="5"/>
  <c r="F25" i="5"/>
  <c r="F16" i="5"/>
  <c r="F6" i="5"/>
  <c r="D36" i="5"/>
  <c r="D42" i="5" s="1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6" i="6"/>
  <c r="H35" i="6"/>
  <c r="H34" i="6"/>
  <c r="H32" i="6"/>
  <c r="H26" i="6"/>
  <c r="H22" i="6"/>
  <c r="H21" i="6"/>
  <c r="H17" i="6"/>
  <c r="H16" i="6"/>
  <c r="H15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E43" i="6" s="1"/>
  <c r="C33" i="6"/>
  <c r="E33" i="6" s="1"/>
  <c r="C23" i="6"/>
  <c r="C13" i="6"/>
  <c r="C5" i="6"/>
  <c r="F42" i="5" l="1"/>
  <c r="H16" i="5"/>
  <c r="H42" i="5" s="1"/>
  <c r="E16" i="8"/>
  <c r="H6" i="8"/>
  <c r="E65" i="6"/>
  <c r="H65" i="6" s="1"/>
  <c r="E57" i="6"/>
  <c r="H57" i="6" s="1"/>
  <c r="H43" i="6"/>
  <c r="H33" i="6"/>
  <c r="E23" i="6"/>
  <c r="H23" i="6" s="1"/>
  <c r="C77" i="6"/>
  <c r="E13" i="6"/>
  <c r="G77" i="6"/>
  <c r="H13" i="6"/>
  <c r="F77" i="6"/>
  <c r="D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<sst xmlns="http://schemas.openxmlformats.org/spreadsheetml/2006/main" count="223" uniqueCount="147">
  <si>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</si>
  <si>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</si>
  <si>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</si>
  <si>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</si>
  <si>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</si>
  <si>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</si>
  <si>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</si>
  <si>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</si>
  <si>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</si>
  <si>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</si>
  <si>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</si>
  <si>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</si>
  <si>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</si>
  <si>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</si>
  <si>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</si>
  <si>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</si>
  <si>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</si>
  <si>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</si>
  <si>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</si>
  <si>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</si>
  <si>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</si>
  <si>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</si>
  <si>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</si>
  <si>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</si>
  <si>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</si>
  <si>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</si>
  <si>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</si>
  <si>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</si>
  <si>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</si>
  <si>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</si>
  <si>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</si>
  <si>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</si>
  <si>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</si>
  <si>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</si>
  <si>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</si>
  <si>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</si>
  <si>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</si>
  <si>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</si>
  <si>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</si>
  <si>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</si>
  <si>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</si>
  <si>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</si>
  <si>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</si>
  <si>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</si>
  <si>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</si>
  <si>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</si>
  <si>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</si>
  <si>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</si>
  <si>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</si>
  <si>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</si>
  <si>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</si>
  <si>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</si>
  <si>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</si>
  <si>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</si>
  <si>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</si>
  <si>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</si>
  <si>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</si>
  <si>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</si>
  <si>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</si>
  <si>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</si>
  <si>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</si>
  <si>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</si>
  <si>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</si>
  <si>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</si>
  <si>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</si>
  <si>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</si>
  <si>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</si>
  <si>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</si>
  <si>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</si>
  <si>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</si>
  <si>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</si>
  <si>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</si>
  <si>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</si>
  <si>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</si>
  <si>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</si>
  <si>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</si>
  <si>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</si>
  <si>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</si>
  <si>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</si>
  <si>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</si>
  <si>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</si>
  <si>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</si>
  <si>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</si>
  <si>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</si>
  <si>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</si>
  <si>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</si>
  <si>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</si>
  <si>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</si>
  <si>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</si>
  <si>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</si>
  <si>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</si>
  <si>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</si>
  <si>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</si>
  <si>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</si>
  <si>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</si>
  <si>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</si>
  <si>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</si>
  <si>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</si>
  <si>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</si>
  <si>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</si>
  <si>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</si>
  <si>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</si>
  <si>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</si>
  <si>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</si>
  <si>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</si>
  <si>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</si>
  <si>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</si>
  <si>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</si>
  <si>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</si>
  <si>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</si>
  <si>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</si>
  <si>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</si>
  <si>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</si>
  <si>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</si>
  <si>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</si>
  <si>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</si>
  <si>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</si>
  <si>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</si>
  <si>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</si>
  <si>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</si>
  <si>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</si>
  <si>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</si>
  <si>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</si>
  <si>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</si>
  <si>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</si>
  <si>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</si>
  <si>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</si>
  <si>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</si>
  <si>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</si>
  <si>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</si>
  <si>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</si>
  <si>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</si>
  <si>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</si>
  <si>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</si>
  <si>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 DEL MUNICIPIO DE ROMITA, GTO.
ESTADO ANALÍTICO DEL EJERCICIO DEL PRESUPUESTO DE EGRESOS
Clasificación por Objeto del Gasto (Capítulo y Concepto)
Del 1 de Enero al AL 30 DE JUNIO DEL 2019</t>
  </si>
  <si>
    <t>SISTEMA PARA EL DESARROLLO INTEGRAL DE LA FAMILIA DEL MUNICIPIO DE ROMITA, GTO.
ESTADO ANALÍTICO DEL EJERCICIO DEL PRESUPUESTO DE EGRESOS
Clasificación Económica (por Tipo de Gasto)
Del 1 de Enero al AL 30 DE JUNIO DEL 2019</t>
  </si>
  <si>
    <t>DIRECCIÓN GENERAL</t>
  </si>
  <si>
    <t>SISTEMA PARA EL DESARROLLO INTEGRAL DE LA FAMILIA DEL MUNICIPIO DE ROMITA, GTO.
ESTADO ANALÍTICO DEL EJERCICIO DEL PRESUPUESTO DE EGRESOS
Clasificación Administrativa
Del 1 de Enero al AL 30 DE JUNIO DEL 2019</t>
  </si>
  <si>
    <t>Gobierno (Federal/Estatal/Municipal) de SISTEMA PARA EL DESARROLLO INTEGRAL DE LA FAMILIA DEL MUNICIPIO DE ROMITA, GTO.
Estado Analítico del Ejercicio del Presupuesto de Egresos
Clasificación Administrativa
Del 1 de Enero al AL 30 DE JUNIO DEL 2019</t>
  </si>
  <si>
    <t>Sector Paraestatal del Gobierno (Federal/Estatal/Municipal) de SISTEMA PARA EL DESARROLLO INTEGRAL DE LA FAMILIA DEL MUNICIPIO DE ROMITA, GTO.
Estado Analítico del Ejercicio del Presupuesto de Egresos
Clasificación Administrativa
Del 1 de Enero al AL 30 DE JUNIO DEL 2019</t>
  </si>
  <si>
    <t>SISTEMA PARA EL DESARROLLO INTEGRAL DE LA FAMILIA DEL MUNICIPIO DE ROMITA, GTO.
ESTADO ANALÍTICO DEL EJERCICIO DEL PRESUPUESTO DE EGRESOS
Clasificación Funcional (Finalidad y Función)
Del 1 de Enero al AL 30 DE JUNIO DEL 2019</t>
  </si>
  <si>
    <t>____________________________</t>
  </si>
  <si>
    <t>_________________________________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</si>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</sst>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0" applyFont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</cellXfs>
  <cellStyles count="59">
    <cellStyle name="=C:\WINNT\SYSTEM32\COMMAND.COM" xfId="40"/>
    <cellStyle name="Euro" xfId="1"/>
    <cellStyle name="Millares 2" xfId="2"/>
    <cellStyle name="Millares 2 2" xfId="3"/>
    <cellStyle name="Millares 2 2 2" xfId="51"/>
    <cellStyle name="Millares 2 2 3" xfId="42"/>
    <cellStyle name="Millares 2 2 4" xfId="33"/>
    <cellStyle name="Millares 2 2 5" xfId="25"/>
    <cellStyle name="Millares 2 2 6" xfId="17"/>
    <cellStyle name="Millares 2 3" xfId="4"/>
    <cellStyle name="Millares 2 3 2" xfId="52"/>
    <cellStyle name="Millares 2 3 3" xfId="43"/>
    <cellStyle name="Millares 2 3 4" xfId="34"/>
    <cellStyle name="Millares 2 3 5" xfId="26"/>
    <cellStyle name="Millares 2 3 6" xfId="18"/>
    <cellStyle name="Millares 2 4" xfId="50"/>
    <cellStyle name="Millares 2 5" xfId="41"/>
    <cellStyle name="Millares 2 6" xfId="32"/>
    <cellStyle name="Millares 2 7" xfId="24"/>
    <cellStyle name="Millares 2 8" xfId="16"/>
    <cellStyle name="Millares 3" xfId="5"/>
    <cellStyle name="Millares 3 2" xfId="53"/>
    <cellStyle name="Millares 3 3" xfId="44"/>
    <cellStyle name="Millares 3 4" xfId="35"/>
    <cellStyle name="Millares 3 5" xfId="27"/>
    <cellStyle name="Millares 3 6" xfId="19"/>
    <cellStyle name="Moneda 2" xfId="6"/>
    <cellStyle name="Moneda 2 2" xfId="54"/>
    <cellStyle name="Moneda 2 3" xfId="45"/>
    <cellStyle name="Moneda 2 4" xfId="36"/>
    <cellStyle name="Moneda 2 5" xfId="28"/>
    <cellStyle name="Moneda 2 6" xfId="20"/>
    <cellStyle name="Normal" xfId="0" builtinId="0"/>
    <cellStyle name="Normal 2" xfId="7"/>
    <cellStyle name="Normal 2 2" xfId="8"/>
    <cellStyle name="Normal 2 3" xfId="55"/>
    <cellStyle name="Normal 2 4" xfId="46"/>
    <cellStyle name="Normal 2 5" xfId="37"/>
    <cellStyle name="Normal 2 6" xfId="29"/>
    <cellStyle name="Normal 2 7" xfId="21"/>
    <cellStyle name="Normal 3" xfId="9"/>
    <cellStyle name="Normal 3 2" xfId="56"/>
    <cellStyle name="Normal 3 3" xfId="4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8"/>
    <cellStyle name="Normal 6 2 3" xfId="49"/>
    <cellStyle name="Normal 6 2 4" xfId="39"/>
    <cellStyle name="Normal 6 2 5" xfId="31"/>
    <cellStyle name="Normal 6 2 6" xfId="23"/>
    <cellStyle name="Normal 6 3" xfId="57"/>
    <cellStyle name="Normal 6 4" xfId="48"/>
    <cellStyle name="Normal 6 5" xfId="38"/>
    <cellStyle name="Normal 6 6" xfId="30"/>
    <cellStyle name="Normal 6 7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662189</xdr:colOff>
      <xdr:row>0</xdr:row>
      <xdr:rowOff>581025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814589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714375</xdr:colOff>
      <xdr:row>0</xdr:row>
      <xdr:rowOff>610961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676275" cy="610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481214</xdr:colOff>
      <xdr:row>0</xdr:row>
      <xdr:rowOff>571500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3139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576464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8100"/>
          <a:ext cx="757439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43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134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60</v>
      </c>
      <c r="B2" s="57"/>
      <c r="C2" s="51" t="s">
        <v>66</v>
      </c>
      <c r="D2" s="52"/>
      <c r="E2" s="52"/>
      <c r="F2" s="52"/>
      <c r="G2" s="53"/>
      <c r="H2" s="54" t="s">
        <v>65</v>
      </c>
    </row>
    <row r="3" spans="1:8" ht="24.95" customHeight="1" x14ac:dyDescent="0.2">
      <c r="A3" s="58"/>
      <c r="B3" s="59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7" t="s">
        <v>67</v>
      </c>
      <c r="B5" s="7"/>
      <c r="C5" s="14">
        <f>SUM(C6:C12)</f>
        <v>6794730.7200000007</v>
      </c>
      <c r="D5" s="14">
        <f>SUM(D6:D12)</f>
        <v>2172370.23</v>
      </c>
      <c r="E5" s="14">
        <f>C5+D5</f>
        <v>8967100.9500000011</v>
      </c>
      <c r="F5" s="14">
        <f>SUM(F6:F12)</f>
        <v>3940218.05</v>
      </c>
      <c r="G5" s="14">
        <f>SUM(G6:G12)</f>
        <v>3940218.05</v>
      </c>
      <c r="H5" s="14">
        <f>E5-F5</f>
        <v>5026882.9000000013</v>
      </c>
    </row>
    <row r="6" spans="1:8" x14ac:dyDescent="0.2">
      <c r="A6" s="48">
        <v>1100</v>
      </c>
      <c r="B6" s="11" t="s">
        <v>76</v>
      </c>
      <c r="C6" s="15">
        <v>4242814.76</v>
      </c>
      <c r="D6" s="15">
        <v>1685144.48</v>
      </c>
      <c r="E6" s="15">
        <f t="shared" ref="E6:E69" si="0">C6+D6</f>
        <v>5927959.2400000002</v>
      </c>
      <c r="F6" s="15">
        <v>2903261.85</v>
      </c>
      <c r="G6" s="15">
        <v>2903261.85</v>
      </c>
      <c r="H6" s="15">
        <f t="shared" ref="H6:H69" si="1">E6-F6</f>
        <v>3024697.39</v>
      </c>
    </row>
    <row r="7" spans="1:8" x14ac:dyDescent="0.2">
      <c r="A7" s="48">
        <v>1200</v>
      </c>
      <c r="B7" s="11" t="s">
        <v>77</v>
      </c>
      <c r="C7" s="15">
        <v>348566.4</v>
      </c>
      <c r="D7" s="15">
        <v>-160446.39999999999</v>
      </c>
      <c r="E7" s="15">
        <f t="shared" si="0"/>
        <v>188120.00000000003</v>
      </c>
      <c r="F7" s="15">
        <v>58977.63</v>
      </c>
      <c r="G7" s="15">
        <v>58977.63</v>
      </c>
      <c r="H7" s="15">
        <f t="shared" si="1"/>
        <v>129142.37000000002</v>
      </c>
    </row>
    <row r="8" spans="1:8" x14ac:dyDescent="0.2">
      <c r="A8" s="48">
        <v>1300</v>
      </c>
      <c r="B8" s="11" t="s">
        <v>78</v>
      </c>
      <c r="C8" s="15">
        <v>698188.71</v>
      </c>
      <c r="D8" s="15">
        <v>273935.49</v>
      </c>
      <c r="E8" s="15">
        <f t="shared" si="0"/>
        <v>972124.2</v>
      </c>
      <c r="F8" s="15">
        <v>57737.13</v>
      </c>
      <c r="G8" s="15">
        <v>57737.13</v>
      </c>
      <c r="H8" s="15">
        <f t="shared" si="1"/>
        <v>914387.07</v>
      </c>
    </row>
    <row r="9" spans="1:8" x14ac:dyDescent="0.2">
      <c r="A9" s="48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8">
        <v>1500</v>
      </c>
      <c r="B10" s="11" t="s">
        <v>79</v>
      </c>
      <c r="C10" s="15">
        <v>1505160.85</v>
      </c>
      <c r="D10" s="15">
        <v>373736.66</v>
      </c>
      <c r="E10" s="15">
        <f t="shared" si="0"/>
        <v>1878897.51</v>
      </c>
      <c r="F10" s="15">
        <v>920241.44</v>
      </c>
      <c r="G10" s="15">
        <v>920241.44</v>
      </c>
      <c r="H10" s="15">
        <f t="shared" si="1"/>
        <v>958656.07000000007</v>
      </c>
    </row>
    <row r="11" spans="1:8" x14ac:dyDescent="0.2">
      <c r="A11" s="48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8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68</v>
      </c>
      <c r="B13" s="7"/>
      <c r="C13" s="15">
        <f>SUM(C14:C22)</f>
        <v>626080</v>
      </c>
      <c r="D13" s="15">
        <f>SUM(D14:D22)</f>
        <v>134154.76</v>
      </c>
      <c r="E13" s="15">
        <f t="shared" si="0"/>
        <v>760234.76</v>
      </c>
      <c r="F13" s="15">
        <f>SUM(F14:F22)</f>
        <v>445481.73</v>
      </c>
      <c r="G13" s="15">
        <f>SUM(G14:G22)</f>
        <v>445481.73</v>
      </c>
      <c r="H13" s="15">
        <f t="shared" si="1"/>
        <v>314753.03000000003</v>
      </c>
    </row>
    <row r="14" spans="1:8" x14ac:dyDescent="0.2">
      <c r="A14" s="48">
        <v>2100</v>
      </c>
      <c r="B14" s="11" t="s">
        <v>81</v>
      </c>
      <c r="C14" s="15">
        <v>157040</v>
      </c>
      <c r="D14" s="15">
        <v>40000</v>
      </c>
      <c r="E14" s="15">
        <f t="shared" si="0"/>
        <v>197040</v>
      </c>
      <c r="F14" s="15">
        <v>160350.06</v>
      </c>
      <c r="G14" s="15">
        <v>160350.06</v>
      </c>
      <c r="H14" s="15">
        <f t="shared" si="1"/>
        <v>36689.94</v>
      </c>
    </row>
    <row r="15" spans="1:8" x14ac:dyDescent="0.2">
      <c r="A15" s="48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8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8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8">
        <v>2500</v>
      </c>
      <c r="B18" s="11" t="s">
        <v>85</v>
      </c>
      <c r="C18" s="15">
        <v>42640</v>
      </c>
      <c r="D18" s="15">
        <v>-10000</v>
      </c>
      <c r="E18" s="15">
        <f t="shared" si="0"/>
        <v>32640</v>
      </c>
      <c r="F18" s="15">
        <v>15105.24</v>
      </c>
      <c r="G18" s="15">
        <v>15105.24</v>
      </c>
      <c r="H18" s="15">
        <f t="shared" si="1"/>
        <v>17534.760000000002</v>
      </c>
    </row>
    <row r="19" spans="1:8" x14ac:dyDescent="0.2">
      <c r="A19" s="48">
        <v>2600</v>
      </c>
      <c r="B19" s="11" t="s">
        <v>86</v>
      </c>
      <c r="C19" s="15">
        <v>410800</v>
      </c>
      <c r="D19" s="15">
        <v>40000</v>
      </c>
      <c r="E19" s="15">
        <f t="shared" si="0"/>
        <v>450800</v>
      </c>
      <c r="F19" s="15">
        <v>190271.67</v>
      </c>
      <c r="G19" s="15">
        <v>190271.67</v>
      </c>
      <c r="H19" s="15">
        <f t="shared" si="1"/>
        <v>260528.33</v>
      </c>
    </row>
    <row r="20" spans="1:8" x14ac:dyDescent="0.2">
      <c r="A20" s="48">
        <v>2700</v>
      </c>
      <c r="B20" s="11" t="s">
        <v>87</v>
      </c>
      <c r="C20" s="15">
        <v>15600</v>
      </c>
      <c r="D20" s="15">
        <v>64154.76</v>
      </c>
      <c r="E20" s="15">
        <f t="shared" si="0"/>
        <v>79754.760000000009</v>
      </c>
      <c r="F20" s="15">
        <v>79754.759999999995</v>
      </c>
      <c r="G20" s="15">
        <v>79754.759999999995</v>
      </c>
      <c r="H20" s="15">
        <f t="shared" si="1"/>
        <v>0</v>
      </c>
    </row>
    <row r="21" spans="1:8" x14ac:dyDescent="0.2">
      <c r="A21" s="48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8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7" t="s">
        <v>69</v>
      </c>
      <c r="B23" s="7"/>
      <c r="C23" s="15">
        <f>SUM(C24:C32)</f>
        <v>1149840</v>
      </c>
      <c r="D23" s="15">
        <f>SUM(D24:D32)</f>
        <v>35514.350000000006</v>
      </c>
      <c r="E23" s="15">
        <f t="shared" si="0"/>
        <v>1185354.3500000001</v>
      </c>
      <c r="F23" s="15">
        <f>SUM(F24:F32)</f>
        <v>795041.22</v>
      </c>
      <c r="G23" s="15">
        <f>SUM(G24:G32)</f>
        <v>795041.22</v>
      </c>
      <c r="H23" s="15">
        <f t="shared" si="1"/>
        <v>390313.13000000012</v>
      </c>
    </row>
    <row r="24" spans="1:8" x14ac:dyDescent="0.2">
      <c r="A24" s="48">
        <v>3100</v>
      </c>
      <c r="B24" s="11" t="s">
        <v>90</v>
      </c>
      <c r="C24" s="15">
        <v>199160</v>
      </c>
      <c r="D24" s="15">
        <v>10000</v>
      </c>
      <c r="E24" s="15">
        <f t="shared" si="0"/>
        <v>209160</v>
      </c>
      <c r="F24" s="15">
        <v>164933.20000000001</v>
      </c>
      <c r="G24" s="15">
        <v>164933.20000000001</v>
      </c>
      <c r="H24" s="15">
        <f t="shared" si="1"/>
        <v>44226.799999999988</v>
      </c>
    </row>
    <row r="25" spans="1:8" x14ac:dyDescent="0.2">
      <c r="A25" s="48">
        <v>3200</v>
      </c>
      <c r="B25" s="11" t="s">
        <v>91</v>
      </c>
      <c r="C25" s="15">
        <v>20800</v>
      </c>
      <c r="D25" s="15">
        <v>-10000</v>
      </c>
      <c r="E25" s="15">
        <f t="shared" si="0"/>
        <v>10800</v>
      </c>
      <c r="F25" s="15">
        <v>5452</v>
      </c>
      <c r="G25" s="15">
        <v>5452</v>
      </c>
      <c r="H25" s="15">
        <f t="shared" si="1"/>
        <v>5348</v>
      </c>
    </row>
    <row r="26" spans="1:8" x14ac:dyDescent="0.2">
      <c r="A26" s="48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8">
        <v>3400</v>
      </c>
      <c r="B27" s="11" t="s">
        <v>93</v>
      </c>
      <c r="C27" s="15">
        <v>115000</v>
      </c>
      <c r="D27" s="15">
        <v>-30000</v>
      </c>
      <c r="E27" s="15">
        <f t="shared" si="0"/>
        <v>85000</v>
      </c>
      <c r="F27" s="15">
        <v>71817.850000000006</v>
      </c>
      <c r="G27" s="15">
        <v>71817.850000000006</v>
      </c>
      <c r="H27" s="15">
        <f t="shared" si="1"/>
        <v>13182.149999999994</v>
      </c>
    </row>
    <row r="28" spans="1:8" x14ac:dyDescent="0.2">
      <c r="A28" s="48">
        <v>3500</v>
      </c>
      <c r="B28" s="11" t="s">
        <v>94</v>
      </c>
      <c r="C28" s="15">
        <v>235480</v>
      </c>
      <c r="D28" s="15">
        <v>151480</v>
      </c>
      <c r="E28" s="15">
        <f t="shared" si="0"/>
        <v>386960</v>
      </c>
      <c r="F28" s="15">
        <v>304087.93</v>
      </c>
      <c r="G28" s="15">
        <v>304087.93</v>
      </c>
      <c r="H28" s="15">
        <f t="shared" si="1"/>
        <v>82872.070000000007</v>
      </c>
    </row>
    <row r="29" spans="1:8" x14ac:dyDescent="0.2">
      <c r="A29" s="48">
        <v>3600</v>
      </c>
      <c r="B29" s="11" t="s">
        <v>95</v>
      </c>
      <c r="C29" s="15">
        <v>70000</v>
      </c>
      <c r="D29" s="15">
        <v>6700</v>
      </c>
      <c r="E29" s="15">
        <f t="shared" si="0"/>
        <v>76700</v>
      </c>
      <c r="F29" s="15">
        <v>76698.039999999994</v>
      </c>
      <c r="G29" s="15">
        <v>76698.039999999994</v>
      </c>
      <c r="H29" s="15">
        <f t="shared" si="1"/>
        <v>1.9600000000064028</v>
      </c>
    </row>
    <row r="30" spans="1:8" x14ac:dyDescent="0.2">
      <c r="A30" s="48">
        <v>3700</v>
      </c>
      <c r="B30" s="11" t="s">
        <v>96</v>
      </c>
      <c r="C30" s="15">
        <v>5000</v>
      </c>
      <c r="D30" s="15">
        <v>3000</v>
      </c>
      <c r="E30" s="15">
        <f t="shared" si="0"/>
        <v>8000</v>
      </c>
      <c r="F30" s="15">
        <v>7276</v>
      </c>
      <c r="G30" s="15">
        <v>7276</v>
      </c>
      <c r="H30" s="15">
        <f t="shared" si="1"/>
        <v>724</v>
      </c>
    </row>
    <row r="31" spans="1:8" x14ac:dyDescent="0.2">
      <c r="A31" s="48">
        <v>3800</v>
      </c>
      <c r="B31" s="11" t="s">
        <v>97</v>
      </c>
      <c r="C31" s="15">
        <v>353600</v>
      </c>
      <c r="D31" s="15">
        <v>-90665.65</v>
      </c>
      <c r="E31" s="15">
        <f t="shared" si="0"/>
        <v>262934.34999999998</v>
      </c>
      <c r="F31" s="15">
        <v>97644.2</v>
      </c>
      <c r="G31" s="15">
        <v>97644.2</v>
      </c>
      <c r="H31" s="15">
        <f t="shared" si="1"/>
        <v>165290.14999999997</v>
      </c>
    </row>
    <row r="32" spans="1:8" x14ac:dyDescent="0.2">
      <c r="A32" s="48">
        <v>3900</v>
      </c>
      <c r="B32" s="11" t="s">
        <v>19</v>
      </c>
      <c r="C32" s="15">
        <v>150800</v>
      </c>
      <c r="D32" s="15">
        <v>-5000</v>
      </c>
      <c r="E32" s="15">
        <f t="shared" si="0"/>
        <v>145800</v>
      </c>
      <c r="F32" s="15">
        <v>67132</v>
      </c>
      <c r="G32" s="15">
        <v>67132</v>
      </c>
      <c r="H32" s="15">
        <f t="shared" si="1"/>
        <v>78668</v>
      </c>
    </row>
    <row r="33" spans="1:8" x14ac:dyDescent="0.2">
      <c r="A33" s="47" t="s">
        <v>70</v>
      </c>
      <c r="B33" s="7"/>
      <c r="C33" s="15">
        <f>SUM(C34:C42)</f>
        <v>1224773.28</v>
      </c>
      <c r="D33" s="15">
        <f>SUM(D34:D42)</f>
        <v>-100000</v>
      </c>
      <c r="E33" s="15">
        <f t="shared" si="0"/>
        <v>1124773.28</v>
      </c>
      <c r="F33" s="15">
        <f>SUM(F34:F42)</f>
        <v>833498.16</v>
      </c>
      <c r="G33" s="15">
        <f>SUM(G34:G42)</f>
        <v>833498.16</v>
      </c>
      <c r="H33" s="15">
        <f t="shared" si="1"/>
        <v>291275.12</v>
      </c>
    </row>
    <row r="34" spans="1:8" x14ac:dyDescent="0.2">
      <c r="A34" s="48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8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8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8">
        <v>4400</v>
      </c>
      <c r="B37" s="11" t="s">
        <v>101</v>
      </c>
      <c r="C37" s="15">
        <v>1224773.28</v>
      </c>
      <c r="D37" s="15">
        <v>-100000</v>
      </c>
      <c r="E37" s="15">
        <f t="shared" si="0"/>
        <v>1124773.28</v>
      </c>
      <c r="F37" s="15">
        <v>833498.16</v>
      </c>
      <c r="G37" s="15">
        <v>833498.16</v>
      </c>
      <c r="H37" s="15">
        <f t="shared" si="1"/>
        <v>291275.12</v>
      </c>
    </row>
    <row r="38" spans="1:8" x14ac:dyDescent="0.2">
      <c r="A38" s="48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8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8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8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8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71</v>
      </c>
      <c r="B43" s="7"/>
      <c r="C43" s="15">
        <f>SUM(C44:C52)</f>
        <v>30560</v>
      </c>
      <c r="D43" s="15">
        <f>SUM(D44:D52)</f>
        <v>31000</v>
      </c>
      <c r="E43" s="15">
        <f t="shared" si="0"/>
        <v>61560</v>
      </c>
      <c r="F43" s="15">
        <f>SUM(F44:F52)</f>
        <v>0</v>
      </c>
      <c r="G43" s="15">
        <f>SUM(G44:G52)</f>
        <v>0</v>
      </c>
      <c r="H43" s="15">
        <f t="shared" si="1"/>
        <v>61560</v>
      </c>
    </row>
    <row r="44" spans="1:8" x14ac:dyDescent="0.2">
      <c r="A44" s="48">
        <v>5100</v>
      </c>
      <c r="B44" s="11" t="s">
        <v>105</v>
      </c>
      <c r="C44" s="15">
        <v>30560</v>
      </c>
      <c r="D44" s="15">
        <v>31000</v>
      </c>
      <c r="E44" s="15">
        <f t="shared" si="0"/>
        <v>61560</v>
      </c>
      <c r="F44" s="15">
        <v>0</v>
      </c>
      <c r="G44" s="15">
        <v>0</v>
      </c>
      <c r="H44" s="15">
        <f t="shared" si="1"/>
        <v>61560</v>
      </c>
    </row>
    <row r="45" spans="1:8" x14ac:dyDescent="0.2">
      <c r="A45" s="48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8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8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8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8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8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8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8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7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8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8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8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7" t="s">
        <v>73</v>
      </c>
      <c r="B57" s="7"/>
      <c r="C57" s="15">
        <f>SUM(C58:C64)</f>
        <v>194000</v>
      </c>
      <c r="D57" s="15">
        <f>SUM(D58:D64)</f>
        <v>-194000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8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8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8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8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8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8">
        <v>7900</v>
      </c>
      <c r="B64" s="11" t="s">
        <v>123</v>
      </c>
      <c r="C64" s="15">
        <v>194000</v>
      </c>
      <c r="D64" s="15">
        <v>-194000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74</v>
      </c>
      <c r="B65" s="7"/>
      <c r="C65" s="15">
        <f>SUM(C66:C68)</f>
        <v>270000</v>
      </c>
      <c r="D65" s="15">
        <f>SUM(D66:D68)</f>
        <v>0</v>
      </c>
      <c r="E65" s="15">
        <f t="shared" si="0"/>
        <v>270000</v>
      </c>
      <c r="F65" s="15">
        <f>SUM(F66:F68)</f>
        <v>13242.56</v>
      </c>
      <c r="G65" s="15">
        <f>SUM(G66:G68)</f>
        <v>13242.56</v>
      </c>
      <c r="H65" s="15">
        <f t="shared" si="1"/>
        <v>256757.44</v>
      </c>
    </row>
    <row r="66" spans="1:8" x14ac:dyDescent="0.2">
      <c r="A66" s="48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8">
        <v>8500</v>
      </c>
      <c r="B68" s="11" t="s">
        <v>40</v>
      </c>
      <c r="C68" s="15">
        <v>270000</v>
      </c>
      <c r="D68" s="15">
        <v>0</v>
      </c>
      <c r="E68" s="15">
        <f t="shared" si="0"/>
        <v>270000</v>
      </c>
      <c r="F68" s="15">
        <v>13242.56</v>
      </c>
      <c r="G68" s="15">
        <v>13242.56</v>
      </c>
      <c r="H68" s="15">
        <f t="shared" si="1"/>
        <v>256757.44</v>
      </c>
    </row>
    <row r="69" spans="1:8" x14ac:dyDescent="0.2">
      <c r="A69" s="47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8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8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8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8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8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8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8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10289984</v>
      </c>
      <c r="D77" s="17">
        <f t="shared" si="4"/>
        <v>2079039.3400000003</v>
      </c>
      <c r="E77" s="17">
        <f t="shared" si="4"/>
        <v>12369023.34</v>
      </c>
      <c r="F77" s="17">
        <f t="shared" si="4"/>
        <v>6027481.7199999988</v>
      </c>
      <c r="G77" s="17">
        <f t="shared" si="4"/>
        <v>6027481.7199999988</v>
      </c>
      <c r="H77" s="17">
        <f t="shared" si="4"/>
        <v>6341541.620000002</v>
      </c>
    </row>
    <row r="81" spans="2:7" x14ac:dyDescent="0.2">
      <c r="B81" s="68"/>
      <c r="C81" s="68"/>
      <c r="D81" s="68"/>
      <c r="E81" s="68"/>
      <c r="F81" s="68"/>
      <c r="G81" s="68"/>
    </row>
    <row r="82" spans="2:7" x14ac:dyDescent="0.2">
      <c r="B82" s="65" t="s">
        <v>141</v>
      </c>
      <c r="C82" s="69"/>
      <c r="D82" s="69"/>
      <c r="E82" s="69"/>
      <c r="F82" s="69" t="s">
        <v>142</v>
      </c>
      <c r="G82" s="69"/>
    </row>
    <row r="83" spans="2:7" x14ac:dyDescent="0.2">
      <c r="B83" s="67" t="s">
        <v>143</v>
      </c>
      <c r="C83" s="64"/>
      <c r="D83" s="64"/>
      <c r="E83" s="64"/>
      <c r="F83" s="62" t="s">
        <v>144</v>
      </c>
      <c r="G83" s="62"/>
    </row>
    <row r="84" spans="2:7" x14ac:dyDescent="0.2">
      <c r="B84" s="66" t="s">
        <v>145</v>
      </c>
      <c r="C84" s="64"/>
      <c r="D84" s="64"/>
      <c r="E84" s="64"/>
      <c r="F84" s="63" t="s">
        <v>146</v>
      </c>
      <c r="G84" s="63"/>
    </row>
    <row r="85" spans="2:7" x14ac:dyDescent="0.2">
      <c r="B85" s="65"/>
      <c r="C85" s="69"/>
      <c r="D85" s="69"/>
      <c r="E85" s="69"/>
      <c r="F85" s="69"/>
      <c r="G85" s="69"/>
    </row>
  </sheetData>
  <sheetProtection formatCells="0" formatColumns="0" formatRows="0" autoFilter="0"/>
  <mergeCells count="6">
    <mergeCell ref="A1:H1"/>
    <mergeCell ref="C2:G2"/>
    <mergeCell ref="H2:H3"/>
    <mergeCell ref="A2:B4"/>
    <mergeCell ref="F84:G84"/>
    <mergeCell ref="F83:G8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135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60</v>
      </c>
      <c r="B2" s="57"/>
      <c r="C2" s="51" t="s">
        <v>66</v>
      </c>
      <c r="D2" s="52"/>
      <c r="E2" s="52"/>
      <c r="F2" s="52"/>
      <c r="G2" s="53"/>
      <c r="H2" s="54" t="s">
        <v>65</v>
      </c>
    </row>
    <row r="3" spans="1:8" ht="24.95" customHeight="1" x14ac:dyDescent="0.2">
      <c r="A3" s="58"/>
      <c r="B3" s="59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9795424</v>
      </c>
      <c r="D6" s="49">
        <v>2242039.34</v>
      </c>
      <c r="E6" s="49">
        <f>C6+D6</f>
        <v>12037463.34</v>
      </c>
      <c r="F6" s="49">
        <v>6014239.1600000001</v>
      </c>
      <c r="G6" s="49">
        <v>6014239.1600000001</v>
      </c>
      <c r="H6" s="49">
        <f>E6-F6</f>
        <v>6023224.1799999997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494560</v>
      </c>
      <c r="D8" s="49">
        <v>-163000</v>
      </c>
      <c r="E8" s="49">
        <f>C8+D8</f>
        <v>331560</v>
      </c>
      <c r="F8" s="49">
        <v>13242.56</v>
      </c>
      <c r="G8" s="49">
        <v>13242.56</v>
      </c>
      <c r="H8" s="49">
        <f>E8-F8</f>
        <v>318317.44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59</v>
      </c>
      <c r="C16" s="17">
        <f>SUM(C6+C8+C10+C12+C14)</f>
        <v>10289984</v>
      </c>
      <c r="D16" s="17">
        <f>SUM(D6+D8+D10+D12+D14)</f>
        <v>2079039.3399999999</v>
      </c>
      <c r="E16" s="17">
        <f>SUM(E6+E8+E10+E12+E14)</f>
        <v>12369023.34</v>
      </c>
      <c r="F16" s="17">
        <f t="shared" ref="F16:H16" si="0">SUM(F6+F8+F10+F12+F14)</f>
        <v>6027481.7199999997</v>
      </c>
      <c r="G16" s="17">
        <f t="shared" si="0"/>
        <v>6027481.7199999997</v>
      </c>
      <c r="H16" s="17">
        <f t="shared" si="0"/>
        <v>6341541.6200000001</v>
      </c>
    </row>
    <row r="17" spans="1:8" x14ac:dyDescent="0.2">
      <c r="A17" s="71"/>
      <c r="B17" s="71"/>
      <c r="C17" s="71"/>
      <c r="D17" s="71"/>
      <c r="E17" s="71"/>
      <c r="F17" s="71"/>
      <c r="G17" s="71"/>
      <c r="H17" s="71"/>
    </row>
    <row r="18" spans="1:8" x14ac:dyDescent="0.2">
      <c r="A18" s="71"/>
      <c r="B18" s="71"/>
      <c r="C18" s="71"/>
      <c r="D18" s="71"/>
      <c r="E18" s="71"/>
      <c r="F18" s="71"/>
      <c r="G18" s="71"/>
      <c r="H18" s="71"/>
    </row>
    <row r="19" spans="1:8" x14ac:dyDescent="0.2">
      <c r="A19" s="71"/>
      <c r="B19" s="71"/>
      <c r="C19" s="71"/>
      <c r="D19" s="71"/>
      <c r="E19" s="71"/>
      <c r="F19" s="71"/>
      <c r="G19" s="71"/>
      <c r="H19" s="71"/>
    </row>
    <row r="20" spans="1:8" x14ac:dyDescent="0.2">
      <c r="A20" s="71"/>
      <c r="B20" s="71"/>
      <c r="C20" s="71"/>
      <c r="D20" s="71"/>
      <c r="E20" s="71"/>
      <c r="F20" s="71"/>
      <c r="G20" s="71"/>
      <c r="H20" s="71"/>
    </row>
    <row r="21" spans="1:8" x14ac:dyDescent="0.2">
      <c r="A21" s="71"/>
      <c r="B21" s="71"/>
      <c r="C21" s="71"/>
      <c r="D21" s="71"/>
      <c r="E21" s="71"/>
      <c r="F21" s="71"/>
      <c r="G21" s="71"/>
      <c r="H21" s="71"/>
    </row>
    <row r="22" spans="1:8" x14ac:dyDescent="0.2">
      <c r="A22" s="71"/>
      <c r="B22" s="71"/>
      <c r="C22" s="71"/>
      <c r="D22" s="71"/>
      <c r="E22" s="71"/>
      <c r="F22" s="71"/>
      <c r="G22" s="71"/>
      <c r="H22" s="71"/>
    </row>
    <row r="23" spans="1:8" x14ac:dyDescent="0.2">
      <c r="A23" s="71"/>
      <c r="B23" s="75"/>
      <c r="C23" s="75"/>
      <c r="D23" s="75"/>
      <c r="E23" s="75"/>
      <c r="F23" s="75"/>
      <c r="G23" s="75"/>
      <c r="H23" s="71"/>
    </row>
    <row r="24" spans="1:8" x14ac:dyDescent="0.2">
      <c r="A24" s="71"/>
      <c r="B24" s="72" t="s">
        <v>141</v>
      </c>
      <c r="C24" s="76"/>
      <c r="D24" s="76"/>
      <c r="E24" s="76"/>
      <c r="F24" s="76" t="s">
        <v>142</v>
      </c>
      <c r="G24" s="76"/>
      <c r="H24" s="71"/>
    </row>
    <row r="25" spans="1:8" x14ac:dyDescent="0.2">
      <c r="A25" s="71"/>
      <c r="B25" s="74" t="s">
        <v>143</v>
      </c>
      <c r="C25" s="70"/>
      <c r="D25" s="70"/>
      <c r="E25" s="70"/>
      <c r="F25" s="62" t="s">
        <v>144</v>
      </c>
      <c r="G25" s="62"/>
      <c r="H25" s="71"/>
    </row>
    <row r="26" spans="1:8" x14ac:dyDescent="0.2">
      <c r="A26" s="71"/>
      <c r="B26" s="73" t="s">
        <v>145</v>
      </c>
      <c r="C26" s="70"/>
      <c r="D26" s="70"/>
      <c r="E26" s="70"/>
      <c r="F26" s="63" t="s">
        <v>146</v>
      </c>
      <c r="G26" s="63"/>
      <c r="H26" s="71"/>
    </row>
  </sheetData>
  <sheetProtection formatCells="0" formatColumns="0" formatRows="0" autoFilter="0"/>
  <mergeCells count="6">
    <mergeCell ref="A1:H1"/>
    <mergeCell ref="C2:G2"/>
    <mergeCell ref="H2:H3"/>
    <mergeCell ref="A2:B4"/>
    <mergeCell ref="F26:G26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opLeftCell="A16" workbookViewId="0">
      <selection activeCell="E16" sqref="E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1.75" customHeight="1" x14ac:dyDescent="0.2">
      <c r="A1" s="51" t="s">
        <v>137</v>
      </c>
      <c r="B1" s="52"/>
      <c r="C1" s="52"/>
      <c r="D1" s="52"/>
      <c r="E1" s="52"/>
      <c r="F1" s="52"/>
      <c r="G1" s="52"/>
      <c r="H1" s="53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6" t="s">
        <v>60</v>
      </c>
      <c r="B3" s="57"/>
      <c r="C3" s="51" t="s">
        <v>66</v>
      </c>
      <c r="D3" s="52"/>
      <c r="E3" s="52"/>
      <c r="F3" s="52"/>
      <c r="G3" s="53"/>
      <c r="H3" s="54" t="s">
        <v>65</v>
      </c>
    </row>
    <row r="4" spans="1:8" ht="24.95" customHeight="1" x14ac:dyDescent="0.2">
      <c r="A4" s="58"/>
      <c r="B4" s="59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5"/>
    </row>
    <row r="5" spans="1:8" x14ac:dyDescent="0.2">
      <c r="A5" s="60"/>
      <c r="B5" s="61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10289984</v>
      </c>
      <c r="D7" s="15">
        <v>2079039.34</v>
      </c>
      <c r="E7" s="15">
        <f>C7+D7</f>
        <v>12369023.34</v>
      </c>
      <c r="F7" s="15">
        <v>6027481.7199999997</v>
      </c>
      <c r="G7" s="15">
        <v>6027481.7199999997</v>
      </c>
      <c r="H7" s="15">
        <f>E7-F7</f>
        <v>6341541.6200000001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6" t="s">
        <v>59</v>
      </c>
      <c r="C16" s="23">
        <f t="shared" ref="C16:H16" si="2">SUM(C7:C15)</f>
        <v>10289984</v>
      </c>
      <c r="D16" s="23">
        <f t="shared" si="2"/>
        <v>2079039.34</v>
      </c>
      <c r="E16" s="23">
        <f t="shared" si="2"/>
        <v>12369023.34</v>
      </c>
      <c r="F16" s="23">
        <f t="shared" si="2"/>
        <v>6027481.7199999997</v>
      </c>
      <c r="G16" s="23">
        <f t="shared" si="2"/>
        <v>6027481.7199999997</v>
      </c>
      <c r="H16" s="23">
        <f t="shared" si="2"/>
        <v>6341541.6200000001</v>
      </c>
    </row>
    <row r="19" spans="1:8" ht="45" customHeight="1" x14ac:dyDescent="0.2">
      <c r="A19" s="51" t="s">
        <v>138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6" t="s">
        <v>60</v>
      </c>
      <c r="B21" s="57"/>
      <c r="C21" s="51" t="s">
        <v>66</v>
      </c>
      <c r="D21" s="52"/>
      <c r="E21" s="52"/>
      <c r="F21" s="52"/>
      <c r="G21" s="53"/>
      <c r="H21" s="54" t="s">
        <v>65</v>
      </c>
    </row>
    <row r="22" spans="1:8" ht="22.5" x14ac:dyDescent="0.2">
      <c r="A22" s="58"/>
      <c r="B22" s="59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5"/>
    </row>
    <row r="23" spans="1:8" x14ac:dyDescent="0.2">
      <c r="A23" s="60"/>
      <c r="B23" s="61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1" t="s">
        <v>139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6" t="s">
        <v>60</v>
      </c>
      <c r="B34" s="57"/>
      <c r="C34" s="51" t="s">
        <v>66</v>
      </c>
      <c r="D34" s="52"/>
      <c r="E34" s="52"/>
      <c r="F34" s="52"/>
      <c r="G34" s="53"/>
      <c r="H34" s="54" t="s">
        <v>65</v>
      </c>
    </row>
    <row r="35" spans="1:8" ht="22.5" x14ac:dyDescent="0.2">
      <c r="A35" s="58"/>
      <c r="B35" s="59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5"/>
    </row>
    <row r="36" spans="1:8" x14ac:dyDescent="0.2">
      <c r="A36" s="60"/>
      <c r="B36" s="61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78"/>
      <c r="B53" s="78"/>
      <c r="C53" s="78"/>
      <c r="D53" s="78"/>
      <c r="E53" s="78"/>
      <c r="F53" s="78"/>
      <c r="G53" s="78"/>
      <c r="H53" s="78"/>
    </row>
    <row r="54" spans="1:8" x14ac:dyDescent="0.2">
      <c r="A54" s="78"/>
      <c r="B54" s="78"/>
      <c r="C54" s="78"/>
      <c r="D54" s="78"/>
      <c r="E54" s="78"/>
      <c r="F54" s="78"/>
      <c r="G54" s="78"/>
      <c r="H54" s="78"/>
    </row>
    <row r="55" spans="1:8" x14ac:dyDescent="0.2">
      <c r="A55" s="78"/>
      <c r="B55" s="78"/>
      <c r="C55" s="78"/>
      <c r="D55" s="78"/>
      <c r="E55" s="78"/>
      <c r="F55" s="78"/>
      <c r="G55" s="78"/>
      <c r="H55" s="78"/>
    </row>
    <row r="56" spans="1:8" x14ac:dyDescent="0.2">
      <c r="A56" s="78"/>
      <c r="B56" s="78"/>
      <c r="C56" s="78"/>
      <c r="D56" s="78"/>
      <c r="E56" s="78"/>
      <c r="F56" s="78"/>
      <c r="G56" s="78"/>
      <c r="H56" s="78"/>
    </row>
    <row r="57" spans="1:8" x14ac:dyDescent="0.2">
      <c r="A57" s="78"/>
      <c r="B57" s="78"/>
      <c r="C57" s="78"/>
      <c r="D57" s="78"/>
      <c r="E57" s="78"/>
      <c r="F57" s="78"/>
      <c r="G57" s="78"/>
      <c r="H57" s="78"/>
    </row>
    <row r="58" spans="1:8" x14ac:dyDescent="0.2">
      <c r="A58" s="78"/>
      <c r="B58" s="78"/>
      <c r="C58" s="78"/>
      <c r="D58" s="78"/>
      <c r="E58" s="78"/>
      <c r="F58" s="78"/>
      <c r="G58" s="78"/>
      <c r="H58" s="78"/>
    </row>
    <row r="59" spans="1:8" x14ac:dyDescent="0.2">
      <c r="A59" s="78"/>
      <c r="B59" s="78"/>
      <c r="C59" s="78"/>
      <c r="D59" s="78"/>
      <c r="E59" s="78"/>
      <c r="F59" s="78"/>
      <c r="G59" s="78"/>
      <c r="H59" s="78"/>
    </row>
    <row r="60" spans="1:8" x14ac:dyDescent="0.2">
      <c r="A60" s="78"/>
      <c r="B60" s="78"/>
      <c r="C60" s="78"/>
      <c r="D60" s="78"/>
      <c r="E60" s="78"/>
      <c r="F60" s="78"/>
      <c r="G60" s="78"/>
      <c r="H60" s="78"/>
    </row>
    <row r="61" spans="1:8" x14ac:dyDescent="0.2">
      <c r="A61" s="78"/>
      <c r="B61" s="78"/>
      <c r="C61" s="78"/>
      <c r="D61" s="78"/>
      <c r="E61" s="78"/>
      <c r="F61" s="78"/>
      <c r="G61" s="78"/>
      <c r="H61" s="78"/>
    </row>
    <row r="62" spans="1:8" x14ac:dyDescent="0.2">
      <c r="A62" s="78"/>
      <c r="B62" s="78"/>
      <c r="C62" s="78"/>
      <c r="D62" s="78"/>
      <c r="E62" s="78"/>
      <c r="F62" s="78"/>
      <c r="G62" s="78"/>
      <c r="H62" s="78"/>
    </row>
    <row r="63" spans="1:8" x14ac:dyDescent="0.2">
      <c r="A63" s="77"/>
      <c r="B63" s="82"/>
      <c r="C63" s="82"/>
      <c r="D63" s="82"/>
      <c r="E63" s="82"/>
      <c r="F63" s="82"/>
      <c r="G63" s="82"/>
      <c r="H63" s="77"/>
    </row>
    <row r="64" spans="1:8" x14ac:dyDescent="0.2">
      <c r="A64" s="77"/>
      <c r="B64" s="79" t="s">
        <v>141</v>
      </c>
      <c r="C64" s="83"/>
      <c r="D64" s="83"/>
      <c r="E64" s="83"/>
      <c r="F64" s="83" t="s">
        <v>142</v>
      </c>
      <c r="G64" s="83"/>
      <c r="H64" s="77"/>
    </row>
    <row r="65" spans="1:8" x14ac:dyDescent="0.2">
      <c r="A65" s="78"/>
      <c r="B65" s="81" t="s">
        <v>143</v>
      </c>
      <c r="C65" s="77"/>
      <c r="D65" s="77"/>
      <c r="E65" s="77"/>
      <c r="F65" s="62" t="s">
        <v>144</v>
      </c>
      <c r="G65" s="62"/>
      <c r="H65" s="78"/>
    </row>
    <row r="66" spans="1:8" x14ac:dyDescent="0.2">
      <c r="A66" s="78"/>
      <c r="B66" s="80" t="s">
        <v>145</v>
      </c>
      <c r="C66" s="77"/>
      <c r="D66" s="77"/>
      <c r="E66" s="77"/>
      <c r="F66" s="63" t="s">
        <v>146</v>
      </c>
      <c r="G66" s="63"/>
      <c r="H66" s="78"/>
    </row>
  </sheetData>
  <sheetProtection formatCells="0" formatColumns="0" formatRows="0" insertRows="0" deleteRows="0" autoFilter="0"/>
  <mergeCells count="14">
    <mergeCell ref="F65:G65"/>
    <mergeCell ref="F66:G66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B52" sqref="B5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140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60</v>
      </c>
      <c r="B2" s="57"/>
      <c r="C2" s="51" t="s">
        <v>66</v>
      </c>
      <c r="D2" s="52"/>
      <c r="E2" s="52"/>
      <c r="F2" s="52"/>
      <c r="G2" s="53"/>
      <c r="H2" s="54" t="s">
        <v>65</v>
      </c>
    </row>
    <row r="3" spans="1:8" ht="24.95" customHeight="1" x14ac:dyDescent="0.2">
      <c r="A3" s="58"/>
      <c r="B3" s="59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10289984</v>
      </c>
      <c r="D16" s="15">
        <f t="shared" si="3"/>
        <v>2079039.34</v>
      </c>
      <c r="E16" s="15">
        <f t="shared" si="3"/>
        <v>12369023.34</v>
      </c>
      <c r="F16" s="15">
        <f t="shared" si="3"/>
        <v>6027481.7199999997</v>
      </c>
      <c r="G16" s="15">
        <f t="shared" si="3"/>
        <v>6027481.7199999997</v>
      </c>
      <c r="H16" s="15">
        <f t="shared" si="3"/>
        <v>6341541.6200000001</v>
      </c>
    </row>
    <row r="17" spans="1:8" x14ac:dyDescent="0.2">
      <c r="A17" s="37"/>
      <c r="B17" s="41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7"/>
      <c r="B18" s="41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10289984</v>
      </c>
      <c r="D22" s="15">
        <v>2079039.34</v>
      </c>
      <c r="E22" s="15">
        <f t="shared" si="5"/>
        <v>12369023.34</v>
      </c>
      <c r="F22" s="15">
        <v>6027481.7199999997</v>
      </c>
      <c r="G22" s="15">
        <v>6027481.7199999997</v>
      </c>
      <c r="H22" s="15">
        <f t="shared" si="4"/>
        <v>6341541.6200000001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59</v>
      </c>
      <c r="C42" s="23">
        <f t="shared" ref="C42:H42" si="12">SUM(C36+C25+C16+C6)</f>
        <v>10289984</v>
      </c>
      <c r="D42" s="23">
        <f t="shared" si="12"/>
        <v>2079039.34</v>
      </c>
      <c r="E42" s="23">
        <f t="shared" si="12"/>
        <v>12369023.34</v>
      </c>
      <c r="F42" s="23">
        <f t="shared" si="12"/>
        <v>6027481.7199999997</v>
      </c>
      <c r="G42" s="23">
        <f t="shared" si="12"/>
        <v>6027481.7199999997</v>
      </c>
      <c r="H42" s="23">
        <f t="shared" si="12"/>
        <v>6341541.6200000001</v>
      </c>
    </row>
    <row r="43" spans="1:8" x14ac:dyDescent="0.2">
      <c r="A43" s="92"/>
      <c r="B43" s="94"/>
      <c r="C43" s="93"/>
      <c r="D43" s="93"/>
      <c r="E43" s="93"/>
      <c r="F43" s="93"/>
      <c r="G43" s="93"/>
      <c r="H43" s="93"/>
    </row>
    <row r="44" spans="1:8" x14ac:dyDescent="0.2">
      <c r="A44" s="92"/>
      <c r="B44" s="94"/>
      <c r="C44" s="93"/>
      <c r="D44" s="93"/>
      <c r="E44" s="93"/>
      <c r="F44" s="93"/>
      <c r="G44" s="93"/>
      <c r="H44" s="93"/>
    </row>
    <row r="45" spans="1:8" x14ac:dyDescent="0.2">
      <c r="A45" s="92"/>
      <c r="B45" s="94"/>
      <c r="C45" s="93"/>
      <c r="D45" s="93"/>
      <c r="E45" s="93"/>
      <c r="F45" s="93"/>
      <c r="G45" s="93"/>
      <c r="H45" s="93"/>
    </row>
    <row r="46" spans="1:8" x14ac:dyDescent="0.2">
      <c r="A46" s="91"/>
      <c r="B46" s="91"/>
      <c r="C46" s="91"/>
      <c r="D46" s="91"/>
      <c r="E46" s="91"/>
      <c r="F46" s="91"/>
      <c r="G46" s="91"/>
      <c r="H46" s="91"/>
    </row>
    <row r="47" spans="1:8" x14ac:dyDescent="0.2">
      <c r="A47" s="91"/>
      <c r="B47" s="91"/>
      <c r="C47" s="91"/>
      <c r="D47" s="91"/>
      <c r="E47" s="91"/>
      <c r="F47" s="91"/>
      <c r="G47" s="91"/>
      <c r="H47" s="91"/>
    </row>
    <row r="48" spans="1:8" x14ac:dyDescent="0.2">
      <c r="A48" s="91"/>
      <c r="B48" s="89"/>
      <c r="C48" s="89"/>
      <c r="D48" s="89"/>
      <c r="E48" s="89"/>
      <c r="F48" s="89"/>
      <c r="G48" s="89"/>
      <c r="H48" s="91"/>
    </row>
    <row r="49" spans="1:8" x14ac:dyDescent="0.2">
      <c r="A49" s="85"/>
      <c r="B49" s="86" t="s">
        <v>141</v>
      </c>
      <c r="C49" s="90"/>
      <c r="D49" s="90"/>
      <c r="E49" s="90"/>
      <c r="F49" s="90" t="s">
        <v>142</v>
      </c>
      <c r="G49" s="90"/>
      <c r="H49" s="85"/>
    </row>
    <row r="50" spans="1:8" x14ac:dyDescent="0.2">
      <c r="A50" s="85"/>
      <c r="B50" s="88" t="s">
        <v>143</v>
      </c>
      <c r="C50" s="84"/>
      <c r="D50" s="84"/>
      <c r="E50" s="84"/>
      <c r="F50" s="62" t="s">
        <v>144</v>
      </c>
      <c r="G50" s="62"/>
      <c r="H50" s="85"/>
    </row>
    <row r="51" spans="1:8" x14ac:dyDescent="0.2">
      <c r="A51" s="85"/>
      <c r="B51" s="87" t="s">
        <v>145</v>
      </c>
      <c r="C51" s="84"/>
      <c r="D51" s="84"/>
      <c r="E51" s="84"/>
      <c r="F51" s="63" t="s">
        <v>146</v>
      </c>
      <c r="G51" s="63"/>
      <c r="H51" s="85"/>
    </row>
    <row r="52" spans="1:8" x14ac:dyDescent="0.2">
      <c r="A52" s="85"/>
      <c r="B52" s="86"/>
      <c r="C52" s="90"/>
      <c r="D52" s="90"/>
      <c r="E52" s="90"/>
      <c r="F52" s="90"/>
      <c r="G52" s="90"/>
      <c r="H52" s="85"/>
    </row>
  </sheetData>
  <sheetProtection formatCells="0" formatColumns="0" formatRows="0" autoFilter="0"/>
  <mergeCells count="6">
    <mergeCell ref="A1:H1"/>
    <mergeCell ref="A2:B4"/>
    <mergeCell ref="C2:G2"/>
    <mergeCell ref="H2:H3"/>
    <mergeCell ref="F51:G51"/>
    <mergeCell ref="F50:G5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2018-03-08T21:21:25Z</cp:lastPrinted>
  <dcterms:created xsi:type="dcterms:W3CDTF">2014-02-10T03:37:14Z</dcterms:created>
  <dcterms:modified xsi:type="dcterms:W3CDTF">2019-08-02T18:39:12Z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